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ARPETA 2025\PROYECTOS 2025\PROYECTO 2024\presupuesto 2024\PAC 2024\"/>
    </mc:Choice>
  </mc:AlternateContent>
  <xr:revisionPtr revIDLastSave="0" documentId="13_ncr:1_{7AA6A6C6-E507-4C8B-B0C6-29A59BFCA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A INVERSION" sheetId="12" r:id="rId1"/>
    <sheet name="Hoja1" sheetId="13" r:id="rId2"/>
  </sheets>
  <definedNames>
    <definedName name="_xlnm._FilterDatabase" localSheetId="0" hidden="1">'POA INVERSION'!$A$24:$AN$24</definedName>
    <definedName name="OLE_LINK4" localSheetId="0">'POA INVERSION'!#REF!</definedName>
  </definedNames>
  <calcPr calcId="191029"/>
</workbook>
</file>

<file path=xl/calcChain.xml><?xml version="1.0" encoding="utf-8"?>
<calcChain xmlns="http://schemas.openxmlformats.org/spreadsheetml/2006/main">
  <c r="M50" i="12" l="1"/>
  <c r="AO49" i="12"/>
  <c r="AK28" i="12"/>
  <c r="AH28" i="12"/>
  <c r="AN28" i="12"/>
  <c r="AE28" i="12"/>
  <c r="AO27" i="12"/>
  <c r="AF27" i="12"/>
  <c r="AN40" i="12"/>
  <c r="AK40" i="12"/>
  <c r="AI40" i="12"/>
  <c r="AO39" i="12"/>
  <c r="AN49" i="12"/>
  <c r="M48" i="12"/>
  <c r="AK49" i="12"/>
  <c r="AK39" i="12"/>
  <c r="AH39" i="12"/>
  <c r="AE39" i="12"/>
  <c r="M39" i="12"/>
  <c r="M49" i="12"/>
  <c r="M40" i="12" l="1"/>
  <c r="M45" i="12"/>
  <c r="M58" i="12" s="1"/>
  <c r="F52" i="13" l="1"/>
</calcChain>
</file>

<file path=xl/sharedStrings.xml><?xml version="1.0" encoding="utf-8"?>
<sst xmlns="http://schemas.openxmlformats.org/spreadsheetml/2006/main" count="630" uniqueCount="292">
  <si>
    <t>TOTAL</t>
  </si>
  <si>
    <t>Elaborado por:</t>
  </si>
  <si>
    <t>x</t>
  </si>
  <si>
    <t>PRIORIDAD</t>
  </si>
  <si>
    <t>RESPONSABLE</t>
  </si>
  <si>
    <t>METODOS DE VERIFICACION</t>
  </si>
  <si>
    <t>FUENTE DE FINANCIAMIENTO</t>
  </si>
  <si>
    <t>PRESUPUESTO</t>
  </si>
  <si>
    <t>MISION</t>
  </si>
  <si>
    <t>VISION</t>
  </si>
  <si>
    <t>INTRODUCCION</t>
  </si>
  <si>
    <t>Artículos COOTAD</t>
  </si>
  <si>
    <t xml:space="preserve">ACCIONES </t>
  </si>
  <si>
    <t>PLAZOS</t>
  </si>
  <si>
    <t>N° 233</t>
  </si>
  <si>
    <t>Obligación de formular el Plan Operativo Anual del siguiente año y el presupuesto institucional en base al PDYOT</t>
  </si>
  <si>
    <t>Antes del 10 de septiembre</t>
  </si>
  <si>
    <t>N° 234</t>
  </si>
  <si>
    <t>Cada Plan debe contener una descripción de la magnitud e importancia  de la necesidad pública que satisface, objetivos y metas; indicación de los recursos necesarios para su cumplimiento.</t>
  </si>
  <si>
    <t>Los programas deben formularse en función de los planes de desarrollo y ordenamiento territorial. 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</si>
  <si>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El Código de Planificación y Finanzas Públicas, indica, en el Art. N° 5, literal a).- Sujeción a la planificación: La programación, formulación, aprobación, asignación, ejecución, seguimiento y evaluación del presupuesto General del Estado, los demás presupuestos de las entidades públicas y todos los recursos públicos, se sujetaran a los lineamientos de planificación del desarrollo de todos los niveles de gobierno, en observancia a los dispuesto en los artículos 280 y 293 de la Constitución. </t>
    </r>
  </si>
  <si>
    <t>X</t>
  </si>
  <si>
    <t xml:space="preserve">SECRETARIA TESORERA </t>
  </si>
  <si>
    <t xml:space="preserve">PRESIDENTE </t>
  </si>
  <si>
    <t xml:space="preserve">COMPONENTE </t>
  </si>
  <si>
    <t xml:space="preserve">PROGRAMAS O PROYECTOS PRIORIZADOS </t>
  </si>
  <si>
    <t xml:space="preserve">META DE RESULTADOS </t>
  </si>
  <si>
    <t>PROMOVER LA ORGANIZACIÓN DE LOS CIUDADANOS DE LAS COMUNAS, RECINTOS Y DEMÁS ASENTAMIENTOS RURALES, CON EL CARÁCTER DE ORGANIZACIONES TERRITORIALES DE BASE.</t>
  </si>
  <si>
    <r>
      <t>1.</t>
    </r>
    <r>
      <rPr>
        <b/>
        <sz val="12"/>
        <rFont val="Times New Roman"/>
        <family val="1"/>
      </rPr>
      <t xml:space="preserve">     </t>
    </r>
    <r>
      <rPr>
        <b/>
        <sz val="12"/>
        <rFont val="Cambria"/>
        <family val="1"/>
      </rPr>
      <t>BASE LEGAL</t>
    </r>
  </si>
  <si>
    <r>
      <t>Ø</t>
    </r>
    <r>
      <rPr>
        <sz val="12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El COOTAD, en cuanto a la programación del presupuesto indica</t>
    </r>
  </si>
  <si>
    <t>FOMENTO DE LAS ACTIVIDADES PRODUCTIVAS Y AGROPECUARIAS</t>
  </si>
  <si>
    <t xml:space="preserve">BARRIO O SECTOR </t>
  </si>
  <si>
    <t xml:space="preserve">PRESIDENTE DEL GAD PARROQUIAL, VOCAL DE OBRAS PUBLICAS </t>
  </si>
  <si>
    <t xml:space="preserve">SOCIAL CULTURAL </t>
  </si>
  <si>
    <t xml:space="preserve">OBJETIVO ESTRATEGICO PDOT </t>
  </si>
  <si>
    <t>Aprobado  por:</t>
  </si>
  <si>
    <t xml:space="preserve">COMPETENCIADEL GAD </t>
  </si>
  <si>
    <t>Lcdo. Klever Coronel</t>
  </si>
  <si>
    <t>Lcda. Dori Papue</t>
  </si>
  <si>
    <t>Rio Blanco, 08 de agosto del 2019</t>
  </si>
  <si>
    <t xml:space="preserve">RIO BLANCO ENTRADA SUR DEL CANTON MORONA, UNA PARROQUIA SOLIDARIA, JUSTA Y EQUITATIVA, FOMENTANDO SU DESARROLLO EN EL TURISMO Y LA AGROPRODUCCIÓN. UNA SOCIEDAD CREANDO SU FUTURO CON UNA EDUCACIÓN DE CALIDAD; CON BUENA INFRAESTRUCTURA EN SALUD, DEPORTES Y ECOTURISMO, CON EXCELENTES VÍAS DE ACCESO A TODAS LAS COMUNIDADES. CON SERVICIOS BÁSICOS COMPLETOS. 
ELEVADA AUTOESTIMA, VALORES E IDENTIDAD CULTURAL, QUE GENEREN ACCIONES SUSTENTABLES Y SOSTENIBLES, PARA NIÑOS, JÓVENES, MUJERES, ADULTOS MAYORES Y DISCAPACITADOS DE LA PARROQUIA EN UN AMBIENTE DE EQUIDAD, QUE GARANTICEN EL BUEN VIVIR. 
 </t>
  </si>
  <si>
    <t xml:space="preserve">RIO BLANCO PARA EL AÑO 2019 UNA PARROQUIA COMPROMETIDA CON SU GENTE, TRABAJANDO EN FORMA ORGANIZADA, ARMÓNICA Y SOLIDARIA, EN BASE A UN CONJUNTO DE VALORES, CREENCIAS Y NORMAS SÓLIDAS DE RESPONSABILIDAD Y EFICIENCIA CON EL FIN DE ALCANZAR LOS RETOS QUE SE HAN PROPUESTO SUS CIUDADANOS, PARA LOGRAR EL DESARROLLO. </t>
  </si>
  <si>
    <t>FORTALECIMIENTO DE LA ECONOMIA SOCIAL Y SOLIDARIA Y PROMOCIÒN DE LA CULTURA Y EL TURISMO EN LA COMUNIDAD DE  KACHIK 2019.</t>
  </si>
  <si>
    <t>INCENTIVAR LAS ACTIVIDADES DEPORTIVAS Y EVENTOS SOCIALES Y CULTURALES DE LA PARROQUIA CON LA FINALIDAD DE FORTALECER EL TEJIDO SOCIAL COMUNITARIO</t>
  </si>
  <si>
    <t>COMUNIDAD DE KACHIK</t>
  </si>
  <si>
    <t>PROTECCIÓN INTEGRAL DE DERECHOS</t>
  </si>
  <si>
    <t>GAD PARROQUIAL DE RIO BLANCO</t>
  </si>
  <si>
    <t>ORGANIZACIÓN DE EVENTOS CULTURALES, DEPORTIVOS, ARTISTICOS Y DE CAPACITACIÓN.</t>
  </si>
  <si>
    <t>TECNICO, SECRETARIA/TESORERA, PRESIDENTE, COMISION SOCIO CULTURAL</t>
  </si>
  <si>
    <t xml:space="preserve">GALERIA FOTOGRAFICA DE EXPRESIDENTES DEL GAD PARROQUIAL DE RÍO BLANCO EN LOS DISTINTOS PERIODOS. </t>
  </si>
  <si>
    <t xml:space="preserve">Fotografias y registros Registro de Asistencia,  Proyectos,INFORMES </t>
  </si>
  <si>
    <t>Centro urbano de Río Blanco</t>
  </si>
  <si>
    <t>ENCUENTRO SOCIO CULTURAL DE LOS GRUPOS VULNERABLES POR EL DIA DE LA MADRE DE LA PARROQUIA RÍO BLANCO.</t>
  </si>
  <si>
    <t xml:space="preserve">TECNICO, SECRETARIA/TESORERA, PRESIDENTE, </t>
  </si>
  <si>
    <t>LOGISTICA PARA EL EVENTO COLONIA VACACIONAL ¿RÍO BLANCO 2019¿</t>
  </si>
  <si>
    <t>TECNICO, SECRETARIA/TESORERA, PRESIDENTE</t>
  </si>
  <si>
    <t>ENCUENTRO DE LA INTERCULTURALIDAD RIO BLANCO 2019.</t>
  </si>
  <si>
    <t>ESCUELA DE FUTBOL DEL GAD RIO BLANCO</t>
  </si>
  <si>
    <t>TECNICO, SECRETARIA/TESORERA, PRESIDENTE, COMISION DEPORTIVA</t>
  </si>
  <si>
    <t>TECNICO, SECRETARIA/TESORERA, PRESIDENTE, COMISION SOCIO CULTURAL, PROFESOR DE FUTBOL</t>
  </si>
  <si>
    <t>Fotografias,Proyectos,INFORMES</t>
  </si>
  <si>
    <t>Fotografias y registros de Asistencia, Proyectos, informes</t>
  </si>
  <si>
    <t xml:space="preserve">Fotografias y registros  de Asistencia,  Proyectos,INFORMES </t>
  </si>
  <si>
    <t>PARTICIPACIÓN CON LA SELECCIÓN DE FÚTBOL SENIOR DE LA PARROQUIA RÍO BLANCO EN LAS CATEGORÍAS MASCULINO Y FEMENINO EN EL CAMPEONATO INTERPARRROQUIAL 2019 ORGANIZADO POR EL GAD PROVINCIAL DE MORONA SANTIAGO</t>
  </si>
  <si>
    <t>Fotografias, Proyectos,Informes</t>
  </si>
  <si>
    <t>CUARTO CAMPEONATO DE LAS ESCUELAS DE FUTBOL DEL CANTÓN MORONA 2019.</t>
  </si>
  <si>
    <t>Centro urbano de Río Blanco,Parroquia 9 de Octubre, sevilla, Macas</t>
  </si>
  <si>
    <t>TECNICO, SECRETARIA/TESORERA, PRESIDENTE, COMISION DEPORTIVA, PROFESOR DE FUTBOL</t>
  </si>
  <si>
    <t>¿PARTICIPACIÓN DEL CLUB DEL ADULTO MAYOR DE LA PARROQUIA RÍO BLANCO EN EL PROGRAMA SOCIO CULTURAL ORGANIZADO POR EL GAD MORONA POR EL DIA INTERNACION DEL ADULTO MAYOR¿.</t>
  </si>
  <si>
    <t>MACAS</t>
  </si>
  <si>
    <t xml:space="preserve">Fotografias y registros de Asistencia,  Proyectos,INFORMES </t>
  </si>
  <si>
    <t>Fotografias,  Proyectos,Inoformes,poliza, contrato</t>
  </si>
  <si>
    <t>TECNICO, SECRETARIA/TESORERA, PRESIDENTE, COMISION DEPORTIVA, PROFESOR DE FUTBOL, COMISION SOCIOCULTURAL</t>
  </si>
  <si>
    <t>CONSTRUCCION DE UNA CISTERNA Y PISCINA DE PILETAS EN EL PARQUE CENTRAL DE RIO BLANCO.</t>
  </si>
  <si>
    <t>CENTRO RECREACIONAL COMPLEJO TURISTICO BALNEARIO RIO BLANCO</t>
  </si>
  <si>
    <t>GAD PARROQUIAL DE RIO BLANCO, CONVENIO CON EL GAD DE GUAYAQUIL</t>
  </si>
  <si>
    <t xml:space="preserve">ESTUDIOS,  CONTRATOS, PLANILLAS, ACTAS DE ENTREGA RECEPCION </t>
  </si>
  <si>
    <t>PROYECTO CULTURAL ARTISTICO MONUMENTO CULTURAL DE SAN ANTONIO DE LA PARROQUIA RIO BLANCO</t>
  </si>
  <si>
    <t>EQUIPAMIENTO DEL GAD PARROQUIAL</t>
  </si>
  <si>
    <t>EDIFICIO DE GAD</t>
  </si>
  <si>
    <t xml:space="preserve">Fotografias, Actas de entrega recepcion, Proformas </t>
  </si>
  <si>
    <t xml:space="preserve"> SECRETARIA/TESORERA, PRESIDENTE</t>
  </si>
  <si>
    <t>PARTICIPACIÓN ARTISTICA CON UN GRUPO DE DANZA DEL GAD PARROQUIAL DE RÍO BLANCO</t>
  </si>
  <si>
    <t>Macas</t>
  </si>
  <si>
    <t>Fotografias, informes, Proyecto</t>
  </si>
  <si>
    <t>MANTENIMIENTO DE JUEGOS INFANTILES DEL CASCO PARROQUIAL</t>
  </si>
  <si>
    <t>Fotografias, informes, Profromas</t>
  </si>
  <si>
    <t>MANTENIMIENTO DE LA ILUMINACION DEL PARQUE CENTRAL DE RIO BLANCO</t>
  </si>
  <si>
    <t>ADECUACION Y MEJORAMIENTO DEL TRATAMIENTO DE AGUAS SERVIDAS DE LAS PISCINAS</t>
  </si>
  <si>
    <t>Fotografias, informes, Proyecto, Planilla</t>
  </si>
  <si>
    <t>APOYO AL CLUB ADULTO MAYOR ATRAVEZ DE PROGRAMAS DE INCLUSION SOCIAL REHABILITACION FISICA Y EMOCIONAL</t>
  </si>
  <si>
    <t>Puyo, Tena</t>
  </si>
  <si>
    <t>Centro urbano de Río Blanco, Parroquia Proaño, Sevilla</t>
  </si>
  <si>
    <t>TALLER DE PANADERIA Y PASTELERIA</t>
  </si>
  <si>
    <t>Coliseo de la Parroquia</t>
  </si>
  <si>
    <t>INCENTIVAR EL DESARROLLO DE ACTIVIDADES PRODUCTIVAS, QUE MEJOREN LOS INGRESOS DE LA POBLACIÓN ASÍ COMO LA SEGURIDAD ALIMENTARIA Y EL ENCADENAMIENTO PRODUCTIVO DE LA PARROQUIA.</t>
  </si>
  <si>
    <t>Productivo</t>
  </si>
  <si>
    <t xml:space="preserve">Hasta el 2019 se incrementara en 2 talleres anuales las capacitaciones al sector productivo artesanal y agropecuario </t>
  </si>
  <si>
    <t>CAMPEONATO INTERNO INTERCOMUNIDADES Y BARRIALES RIO BLANCO 2019</t>
  </si>
  <si>
    <t>PATRIMONIO CULTURAL, ARQUITECTÓNICO Y NATURAL</t>
  </si>
  <si>
    <t>ESTADIO DE LA PARROQUIA, COMUNIDAD DE METZAKIM Y PAUS</t>
  </si>
  <si>
    <t>HASTA EL 2019, ORGANIZAR POR PARTE DEL GAD PARROQUIAL 1 VEZ AL AÑO UN EVENTO DE INTEGRIDAD DEPORTIVA O RECREATIVA DESTINADO AL CONJUNTO DE LAS COMUNIDADES</t>
  </si>
  <si>
    <t>SOCIO CULTURAL</t>
  </si>
  <si>
    <t>CAPACITACION A LOS FUNCIONARIOS DEL GAD PARROQUIAL</t>
  </si>
  <si>
    <t>CONSOLIDAR EL ESTADO DEMOCRÁTICO Y LA CONSTRUCCIÓN DEL PODER POPULAR MEDIANTE LA APLICACIÓN DE LEYES Y CAPACITAR A LA CIUDADANIA EN TEMAS DE TRANSPARENCIA Y RENDICIÓN DE CUENTAS.</t>
  </si>
  <si>
    <t>EDIFICIO DEL GAD</t>
  </si>
  <si>
    <t>CAPACITAR AL 100% DE LOS FUNCIONARIOS, MÍNIMO 1 VEZ EN EL PERIODO HASTA EL 2019</t>
  </si>
  <si>
    <t>Fotografias, informes</t>
  </si>
  <si>
    <t>TECNICO, PRESIDENTE</t>
  </si>
  <si>
    <t>Político Institucional</t>
  </si>
  <si>
    <t>PLAN VEREDAS DE LA PARROQUIA RIO BLANCO</t>
  </si>
  <si>
    <t>MEJORAR LA CALIDAD Y LA COBERTURA DE LOS SERVICIOS DE VIALIDAD, Y CONECTIVIDAD</t>
  </si>
  <si>
    <t>VIALIDAD</t>
  </si>
  <si>
    <t>GAD PARROQUIAL DE RIO BLANCO, CONVENIO CON EL MUNICIPIO DE MACAS</t>
  </si>
  <si>
    <t>HASTA EL 2019, SE REALIZARA EL MANTENIMIENTO ANUAL DE LOS ACCESOAS VIALES A LA CABECERA PARROQUIAL Y COMUNIDADES</t>
  </si>
  <si>
    <t>Movilidad. Conectividad, energía</t>
  </si>
  <si>
    <t>FORTALECIMIENTO INSTITUCIONAL</t>
  </si>
  <si>
    <t>GAD RIO BLANCO</t>
  </si>
  <si>
    <t>Fotografias, informes, Facturas</t>
  </si>
  <si>
    <t xml:space="preserve">SECRETARIA/TESORERA, PRESIDENTE, </t>
  </si>
  <si>
    <t>Barrio 19 de Junio de Río Blanco</t>
  </si>
  <si>
    <t>El Gobierno Autónomo Descentralizado  Parroquial de Rio Blanco, cumpliendo con lo dispuesto en la ley (COOTAD y Código de Planificación y Finanzas Públicas), formula el presente Plan Operativo Anual (POA) para el año 2019</t>
  </si>
  <si>
    <t>PROYECTO DE LIMPIEZA Y MANTENIMIENTO DE CAMINOS</t>
  </si>
  <si>
    <t>COMUNIDADES DE LA PARROQUIA</t>
  </si>
  <si>
    <t>Facturas,rol de pagos, registro de asistencia, proyectos,proformas</t>
  </si>
  <si>
    <t>TECNICO Y VOCALES, PRESIDENTE</t>
  </si>
  <si>
    <t>PROYECTO DE PERSONAL DE APOYO PARA LA LIMPIEZA DE AREAS VERDES</t>
  </si>
  <si>
    <t>Registro de asistencia, roles</t>
  </si>
  <si>
    <t>PRESIDENTE DEL GAD PARROQUIAL,SECRETARIA TESORERA ,TECNICO</t>
  </si>
  <si>
    <t>OBJETIVO PLAN NACIONAL DESARROLLO</t>
  </si>
  <si>
    <t>EJE PND</t>
  </si>
  <si>
    <t xml:space="preserve">COMPETENCIA/ATRIBUCION DEL GAD </t>
  </si>
  <si>
    <t>OBJETIVO ESTRATEGICO DEL PDOT</t>
  </si>
  <si>
    <t>META DE RESULTADOS DEL PDOT</t>
  </si>
  <si>
    <t>1R0</t>
  </si>
  <si>
    <t>2DO</t>
  </si>
  <si>
    <t>3RO</t>
  </si>
  <si>
    <t>4TO</t>
  </si>
  <si>
    <t>REFORMA</t>
  </si>
  <si>
    <t>TOTAL 4TO</t>
  </si>
  <si>
    <t>TOTAL CODIFICADO</t>
  </si>
  <si>
    <t>PROPIO</t>
  </si>
  <si>
    <t>COFINANCIAMIENTO</t>
  </si>
  <si>
    <t>MONTO</t>
  </si>
  <si>
    <t xml:space="preserve">Presidente- Vocal de la Comision </t>
  </si>
  <si>
    <t xml:space="preserve">I 
CUATRIMERSTRE </t>
  </si>
  <si>
    <t>II 
CUATRIMESTRE</t>
  </si>
  <si>
    <t>II I
CUATRIMESTRE</t>
  </si>
  <si>
    <t>CENTRO PARROQUIAL Y COMUNIDADES</t>
  </si>
  <si>
    <t xml:space="preserve">FUENTE FINANCIAMIENTO </t>
  </si>
  <si>
    <t>Según el GAD parroquial, tiene como misión promover el desarrollo sostenible y humano de la población y a la vez fortalecer la identidad de la nacionalidad por medio de la participación ciudadana con la comunidad, en coordinación con instituciones públicas y privadas, para ello se debe desarrollar proyectos que vayan en post del bienestar poblacional, de acuerdo a la constitución del 2008, Código Orgánico de Organización Territorial Autonomía y Descentralización (COOTAD 2012), Plan Nacional Toda Una vida (PNTV 2017-2021), Código de Planificación y Finanzas Públicas (COPYFP), Marco Normativo de la Participación Ciudadana, Marco Legal de la Participación Ciudadana</t>
  </si>
  <si>
    <t>Implementar actividades turísticas que realcen 
los recursos naturales de la parroquia una correcta utilización del suelo teniendo en cuenta su capacidad de acogida y los riesgos naturales a los que está expuesto incentivando a la reforestación.</t>
  </si>
  <si>
    <t>Insumos, Bienes,  Materiales y Suministros para la Construcción, electricidad, Plomería, Carpintería, Señalización Vial, Navegación y Contra Incendios(compra de materiales para  proyecto plan vereda y otros)</t>
  </si>
  <si>
    <t>GAD PARROQUIAL  - MAE</t>
  </si>
  <si>
    <t>Planificar, construir y mantener la infraestructura física
, los equipamientos y los espacios públicos de la parroquia, contenidos en los planes de desarrollo e incluidos en los presupuestos participativos anuales;</t>
  </si>
  <si>
    <t xml:space="preserve"> Dotacion de Suministros para Actividades Agrop. Pesca y C(Huertos familiares  Zuñac y Comunidad Tinguichaca) </t>
  </si>
  <si>
    <t>BIOFISICO - AMBIENTAL</t>
  </si>
  <si>
    <t xml:space="preserve">SOCIO CULTURAL </t>
  </si>
  <si>
    <t>Maquinarias y Equipos( alquiler de todo tipo de maquinaria para arreglo y limpieza de las calles y otras actividades de la Parroquia)</t>
  </si>
  <si>
    <t xml:space="preserve">Objetivo 3. Garantizar los derechos de la naturaleza para las actuales y futuras
generaciones
</t>
  </si>
  <si>
    <t xml:space="preserve">POLITICO INSTITUIONAL </t>
  </si>
  <si>
    <t>Vigilar la ejecución de obras y la calidad de los servicios públicos.</t>
  </si>
  <si>
    <t xml:space="preserve">Conformar organizacion es  locales  de diversa
índole       con
miras            a promover   la participación ciudadana    y los   procesos de       gestión para  la  toma de
decisiones
</t>
  </si>
  <si>
    <t>Capacitar en los conocimient os técnicos, administrati vos y operativos en 85 % de grupos sociales y el talento humano del GAD</t>
  </si>
  <si>
    <t>Seguros, Costos Financieros y otros Gastos</t>
  </si>
  <si>
    <t>Honorarios por contratos civiles</t>
  </si>
  <si>
    <t>Ing. Marie Romero</t>
  </si>
  <si>
    <t>ZUÑAC, 09 DE SEPTIEMBRE DEL 2023</t>
  </si>
  <si>
    <t>Servicios Tecnicos Especializados</t>
  </si>
  <si>
    <t>El Gobierno Autónomo Descentralizado  Parroquial de Zuña, cumpliendo con lo dispuesto en la ley (COOTAD y Código de Planificación y Finanzas Públicas), formula el presente Plan Operativo Anual (POA) para el año 2024</t>
  </si>
  <si>
    <t>Alcanzar un 20% de repoblamiento vegetal
 con especial énfasis en los lugares deforestados y que presentan un potencial turístico y ecológico dentro del territorio al 2024.</t>
  </si>
  <si>
    <t>Vestuario y prendas de proteccion Uniformes para el personal administrativo del GADPZ-2024)</t>
  </si>
  <si>
    <t xml:space="preserve">Combustibles y lubricantes </t>
  </si>
  <si>
    <t>Material de Oficina</t>
  </si>
  <si>
    <t>Material de aseo</t>
  </si>
  <si>
    <t>Sr. Bladimir Barba</t>
  </si>
  <si>
    <t>Objetivo 4: Consolidar la sostenibilid ad del sistema económico social y solidario, y afianzar la dolarización</t>
  </si>
  <si>
    <t>Potenciar los espacios de convivencia social a través de la ejecución y mantenimiento de obras y programas comunitarios</t>
  </si>
  <si>
    <t>9. Propender la construcci ón de un Estado eficiente, transpare nte orientado al bienestar social.</t>
  </si>
  <si>
    <t xml:space="preserve">INTERISTINTUCIONAL
</t>
  </si>
  <si>
    <t>Infraestructura física, equipamie ntos y espacios públicos de la parroquia rural</t>
  </si>
  <si>
    <t>Intervenir a 1
infraestructura
social hasta el
año 2027.</t>
  </si>
  <si>
    <t>8. Impulsar la
conectividad
como fuente
de desarrollo
y
crecimiento
económico</t>
  </si>
  <si>
    <t>INFRAESTRUCTURA, ENERGÍA Y
MEDIO
AMBIENTE</t>
  </si>
  <si>
    <t>Infraestructura física,
equipamientos y espacios
públicos de la
parroquia
rural</t>
  </si>
  <si>
    <t>Garantizar el
acceso
equitativo y
sostenible a
servicios
básicos
esenciales
(agua,
saneamiento,
electricidad y
transporte)
para todas las
comunidades,
mejorando su
calidad de vida
y promoviendo
el desarrollo
social y
económico</t>
  </si>
  <si>
    <t>9. Propender la construcción de un Estado eficiente, transparente orientado al bienestar social.</t>
  </si>
  <si>
    <t>INSTITUCIONAL</t>
  </si>
  <si>
    <t xml:space="preserve">Planificar el desarrollo territorial y formular los correspondie ntes planes de ordenamiento territorial </t>
  </si>
  <si>
    <t>Fortalecer la gestión
interinstitucion al y suscribir
convenios con entidades
públicas o privadas, para el apoyo al deporte y la cultura</t>
  </si>
  <si>
    <t>Realizar 4 convenios interinstitucion ales en beneficio de la parroquia, hasta el año 2027</t>
  </si>
  <si>
    <t>4. Estimular el sistema
económico y de finanzas
públicas para dinamizar la
inversión y las
relaciones comerciales</t>
  </si>
  <si>
    <t>DESARROLLO
ECONÓMICO</t>
  </si>
  <si>
    <t xml:space="preserve">Planificar el desarrollo
territorial y formular los
correspondientes planes
de ordenamiento territorial </t>
  </si>
  <si>
    <t>Promover el Fortalecimiento del
patrimonio cultural tangible y recuperación del patrimonio cultural intangible.</t>
  </si>
  <si>
    <t>Fomentar las actividades
deportivas, culturales y
recreativas en la población
parroquia.</t>
  </si>
  <si>
    <t>1.     BASE LEGAL</t>
  </si>
  <si>
    <t>Ø  El COOTAD, en cuanto a la programación del presupuesto indica</t>
  </si>
  <si>
    <t xml:space="preserve">Ø  El Código de Planificación y Finanzas Públicas, indica, en el Art. N° 5, literal a).- Sujeción a la planificación: La programación, formulación, aprobación, asignación, ejecución, seguimiento y evaluación del presupuesto General del Estado, los demás presupuestos de las entidades públicas y todos los recursos públicos, se sujetaran a los lineamientos de planificación del desarrollo de todos los niveles de gobierno, en observancia a los dispuesto en los artículos 280 y 293 de la Constitución. </t>
  </si>
  <si>
    <t xml:space="preserve">Planificar el desarrollo
territorial y formular los correspondientes planes de ordenamiento territorial </t>
  </si>
  <si>
    <t>OBJETIVO DESARROLLO SOSTENIBLE</t>
  </si>
  <si>
    <t>FISICO AMBIENTAL</t>
  </si>
  <si>
    <t>META PARA LA</t>
  </si>
  <si>
    <t>ZONA</t>
  </si>
  <si>
    <t xml:space="preserve">Z6 INCREMENTAR EL MANTENIMIENTO DE LA RED VIAL ESTATAL CON MODELO DE GESTION SOSTENIBLE DE 24,60%EN EL 2023 A 26,90% AL 2025. </t>
  </si>
  <si>
    <t>15.VIDA ECOSISTEMA TERRESTRE</t>
  </si>
  <si>
    <t>DESARROLLO
ECONÓMICO SOCIAL</t>
  </si>
  <si>
    <t xml:space="preserve">INCREMENTAR EL MONTO DE INVERSION PRIVADA DESTINADA AL SECTOR ARTISTICO CULTURAL Y PATRIMONIAL, ,MEDIANTE INCENTIVOS TRIBUTARIOS CULTURALES </t>
  </si>
  <si>
    <t>SERVICIO DE LOGISTICA PARA EL PROGRAMA SOCIAL DE RECONOCIMIENTO A LAS MADRES DE FAMILIA</t>
  </si>
  <si>
    <t>PARROQUIA</t>
  </si>
  <si>
    <t>SERVICIO DE LOGISTICA PARA EL PROGRAMA SOCIAL DE CONMEMORACION EN EL DIA DEL PADRE</t>
  </si>
  <si>
    <t>SERVICIO DE ORGANIZACIÓN Y GESTION DE CURSOS VACACIONALES PARA LOS TIEMPOS LIBRES DE LOS NIÑOS NIÑAS DE LA PARROQUIA Y COMUNIDD</t>
  </si>
  <si>
    <t>11. CIUDADES Y COMUNIDADES SOSTENIBLES</t>
  </si>
  <si>
    <t>Realizar 2 proyectos; deportivos culturales o recreativos en la parroquia ( No aplica)</t>
  </si>
  <si>
    <t>PROYECTO: CAMPEONATO DE FUTBOL INTERPARROQUIAL DE DAMAS Y VARONES.</t>
  </si>
  <si>
    <t>CAMPEONATO DE FUTBOL 7 DE HOMBRES Y MUJERES NIÑOS Y NIÑAS DE LA LA COMUNIDAD TINGUICHACA Y LA PARROQUIA</t>
  </si>
  <si>
    <t>No aplica</t>
  </si>
  <si>
    <t>ECONOMICO  PRODUCTIVO</t>
  </si>
  <si>
    <t>Produccion y Consumo responsable</t>
  </si>
  <si>
    <t xml:space="preserve">5. Fomentar de Manera Sustentable la produccion mejorando los niveles de productividad.          </t>
  </si>
  <si>
    <t>2. Desarrollo Economico</t>
  </si>
  <si>
    <t xml:space="preserve">Realizar 3 proyectos; que impulsen el desarrollo agropecuario en la parroquia Zuñac hasta el año 2027(5.1.3. Incrementar el porcentaje productores asociados </t>
  </si>
  <si>
    <t>Fomentar las actividades Productivas y Agropecuarias</t>
  </si>
  <si>
    <t xml:space="preserve">Impular el crecimiento de actividades productivas sostenibles, en la linea con la soberania alimentaria de la promocion de la bioeconiomia respetando el entorno ambiental
</t>
  </si>
  <si>
    <t>Alianzas para Logros y Objetivos</t>
  </si>
  <si>
    <t>5.3.1 Incrementar a VaB manufacturero sobre VAB ramas primarias de 1,72 en el año 2024-2027</t>
  </si>
  <si>
    <t xml:space="preserve">impulsar en pequeños emprendimientos, artesanales turisticos, comunitarios 
</t>
  </si>
  <si>
    <t>Realizar dos proyectos que impulsen el emprendimiento en la parroquia Zuñac</t>
  </si>
  <si>
    <t>Alianzas para lograr los objetivos</t>
  </si>
  <si>
    <t>Propender la construccion de un estado eficiente, transparente orientado al bienestar social</t>
  </si>
  <si>
    <t>Institucional</t>
  </si>
  <si>
    <t>Incrementar el numdro de procesos de formacion, capacitacion,promocion y apoyo tecnico a los espacios mecanismos e instancias de participacion ciudadana de 1.020 en el año 2023 a 2.111 al 2025</t>
  </si>
  <si>
    <t>Participacion Ciudadana</t>
  </si>
  <si>
    <t>Fortalecer  la gestion institucional y fomentar la participacion ciudadana en aras de asegurar la prestacion eficiente y efectiva de servicios a la poblacion, atravez de procesos administrativos y personal capacitado</t>
  </si>
  <si>
    <t>Mantener un indice de capacidad operativa promedio de los gobiernos autonomos descentralizados municipales - ICO al menos en 17,28 puntos al 2025</t>
  </si>
  <si>
    <t>MEJORAR LA GESTION iNSTITUCIONAL CON EL ADECUADO MANEJO DE PROCESOS INSTITUCIONALES</t>
  </si>
  <si>
    <t>Ralizar la Actualizacion del PDOT de gobierno parroquial Rural de Zuñac</t>
  </si>
  <si>
    <t>ORGANIZACIÓN Y GESTION DEL REENCUENTRO CULTURAL PARA EL RESCATE DE NUESTRS TRADICIONES Y CONSTUMBRES NAVIDEÑAS DE NAVIDAD Y FIN DE AÑO 2023</t>
  </si>
  <si>
    <t>SERVICIOS DE ALIMENTACION AL ADULTO MAYOR Y PERSONAS CON DIFERENTES CAPACIDADES QUE SE ENCUENTREN DENTRO DEL GRUPO DE ATENCION PRIORITARIA DE LA PARROQUIA  Y COMUNIDAD</t>
  </si>
  <si>
    <t>Promover una gestion eficiente, transparente de la parroquia que articule acciones Insterintitucionales y comunitarias, fomentando la participacion ciudadana y el desarrollo territorial sostenible, con el objetivo de mejorar la calidad de vida de los habitantes y fortalecer el bienestar comunitario.</t>
  </si>
  <si>
    <t>Intervenir con dos proyectos respecto a la proteccion y reduccion de toda forma de violencia de genero</t>
  </si>
  <si>
    <t xml:space="preserve">10. Reduccion de las desigualdades </t>
  </si>
  <si>
    <t>9. Propender la construccion de un Estado Eficiente, Orientado al bienestar social</t>
  </si>
  <si>
    <t>9.1.1 Incrementar el numero de procesos de formacion, capacitacion, promocion y apoyo tecnico a los espacios mecanismos e instancias de Participacion Ciudadana de 1020 en el año 2024</t>
  </si>
  <si>
    <t>Proteccion de derechos</t>
  </si>
  <si>
    <t>INDICADOR</t>
  </si>
  <si>
    <t>Numero de proyectos ejecutados respecto a la proteccion y reduccion de toda forma de violencia de genero</t>
  </si>
  <si>
    <t>8 Eventos de
identidad cultural
relacionados con, las
costumbres, tradiciones y/o expresiones culturales del patrimonio
inmaterial.</t>
  </si>
  <si>
    <t>Realizar un proyecto de fortalecimiento institucional en la parroquia Zuñac para el año 2024</t>
  </si>
  <si>
    <t>Numero de proyectos de fortalecimiento Institucional ejecutados</t>
  </si>
  <si>
    <t>Mejorar la Gestion Institucional con el adecuado manejo de procesos Institucionales</t>
  </si>
  <si>
    <t>Realizar 1 proyectos;
deportivos, culturales o
recreativos en la parroquia</t>
  </si>
  <si>
    <t xml:space="preserve">PROMOCION Y FOMENTO TURISTICO PRODUCTIVO DE LAS MANIFESTACIONES CULTURALES A TRAVEZ DE LA GASTRONOMIA TIPICA Y EXPOSICION DEL ARTE CULTURAL A FIN DE GARANTIZAR LA REACTIVACION ECONOMICA Y DESARROLLO SOCIAL EN LA PARROQUIA ZUÑAC. </t>
  </si>
  <si>
    <t>51 KITS ALIMENTICIOS PARA EL GRUPO DE ATENCION VULNERABLE DE LA PARROQUIA Y COMUNIDAD</t>
  </si>
  <si>
    <t>Creciente</t>
  </si>
  <si>
    <t>creciente</t>
  </si>
  <si>
    <t xml:space="preserve">TENDENCIA DEL INDICADOR </t>
  </si>
  <si>
    <t>Numero de estructuras construidas</t>
  </si>
  <si>
    <t>Institucion del GAD</t>
  </si>
  <si>
    <t>Parroquia y Comunidad Tinguichaca</t>
  </si>
  <si>
    <t xml:space="preserve">Intervenir en mantenimientos de caminos vecinales, trochaas o senderos </t>
  </si>
  <si>
    <t>Numero de mantenimientos de caminos peatonales, trochas o senderos ecologicos.</t>
  </si>
  <si>
    <t xml:space="preserve">Realizar un  proyectos  de participacion ciudadana en la parroquia Zuñac </t>
  </si>
  <si>
    <t>Numero de proyectos ejecutados en atencion integral en temas de salud y educacion en la parroquia Zuñac.</t>
  </si>
  <si>
    <t>Numero de eventos de Identidad cultural relacionados con las constumbres, tradiciones y /o expresiones cultural del patrimonio inmaterial.</t>
  </si>
  <si>
    <t xml:space="preserve">Numero de proyectos deportivos, culturales o recreativos, realizados. </t>
  </si>
  <si>
    <t>Realizar 2 proyectos que impulsen el desarrollo agropecuario en la parroquia Zuñac hasta el año 2027</t>
  </si>
  <si>
    <t xml:space="preserve">Numero de proyectos que impulsen el desarrollo agropecuario </t>
  </si>
  <si>
    <t>PROYECTO; Desarrollo productivo Mejoramiento de capacidades tecnicas y manejo sostenible de la Produccion Agropecuaria en la Parroquia. (ADQUISISCION  DE POLLOS TIPO CRIOLLO MEJORADO Y ALIMENTACION)</t>
  </si>
  <si>
    <t>PROYECTO; Desarrollo productivo Mejoramiento de capacidades tecnicas y manejo sostenible de la Produccion Agropecuaria en la Parroquia. (ADQUISICION DE LECHONES DE ALTA GENETICA)</t>
  </si>
  <si>
    <t>PROYECTO; Promover la participación de las personas adultas mayores como actores del desarrollo(Diferentes Programas)SERVICIO DE LOGISTICA PARA EL DESARROLLO DE LAS HABILIDADES Y DESTREZAS DEL
ADULTO MAYOR Y PERSONAS CON CAPACIDADES DIFERENTES DE LA COMUNIDAD
TINGUICHACA Y PARROQUIA ZUÑAC, EN LA CIUDAD DE AZOGUES , PROVINCIA DEL CAÑAR</t>
  </si>
  <si>
    <t>ECONOMICO PRODUCCTIVO</t>
  </si>
  <si>
    <t>Un Plan de desarrollo y Ordenamiento Territorial de Zuñac actualizado.</t>
  </si>
  <si>
    <t>Numero de proyectos  de participacion ciudadana ejecutados</t>
  </si>
  <si>
    <t xml:space="preserve">PROYECTO; Rendicion de cuentas </t>
  </si>
  <si>
    <t>PROYECTO; consultoria de actualizacion del PDOT 2023-2027</t>
  </si>
  <si>
    <t>PROYECTO; Equipamiento del  Gad  Parroquial adquisicion de un equipo de amplificacion</t>
  </si>
  <si>
    <t>Incrementar el numero de procesos de formacion, capacitacion,promocion y apoyo tecnico a los espacios mecanismos e instancias de participacion ciudadana de 1.020 en el año 2023 a 2.111 al 2025</t>
  </si>
  <si>
    <t>Proyecto; Mantenimiento Correctivo  del vehiculo de la Institucion chebrolet 4x4 doble cabina color vino.</t>
  </si>
  <si>
    <t xml:space="preserve">Numero de proyectos  ejecutados en atencion integral </t>
  </si>
  <si>
    <t>Gobierno Central</t>
  </si>
  <si>
    <t>Secretaria Tecnica STA</t>
  </si>
  <si>
    <t xml:space="preserve">PROYECTO; Actualizacion del sistema contable fenix </t>
  </si>
  <si>
    <t>Gobierno Municial y Gobierno Provincial y empresa hidro normandia</t>
  </si>
  <si>
    <t>ASENTAMIENTOS HUMANOS</t>
  </si>
  <si>
    <t>PROYECTO: Infraestructura administrativa: Adecuación de la tercera planta y mantenimiento del edificio del GAD Parroquial de Zuñac. Anticipo sept. (28211.18) planilla 1(9419.42)planilla 2(10312.26) planilla 3 (6316.96) incremento O (1866)</t>
  </si>
  <si>
    <t>PROYECTO: Rutas Seguras: Mantenimiento de caminos peatonales, trochas y/o senderos ecológicos.  Loma,Segunda linea, Macu, Alto Tinguichaca, Carapungo, soltera</t>
  </si>
  <si>
    <t>PROYECTO; logistica para la sesion de talleres dinamicas de grupos capacitacion del adulto mayor fuera de la provincia   y desarrollo de las habilidades y destrezas del adulto mayor de la parroquia y comunidad BAÑOS</t>
  </si>
  <si>
    <t>C 5889.6</t>
  </si>
  <si>
    <t>SOLTERA 5880.26  LOMA  6,463.87,ALTO T.  3,736.45 MACU 5,886.98</t>
  </si>
  <si>
    <t>EDUCADORA</t>
  </si>
  <si>
    <t>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</si>
</sst>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0.000"/>
  </numFmts>
  <fonts count="69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8"/>
      <color theme="6"/>
      <name val="Algerian"/>
      <family val="5"/>
    </font>
    <font>
      <sz val="16"/>
      <color theme="1"/>
      <name val="Arial"/>
      <family val="2"/>
    </font>
    <font>
      <sz val="12"/>
      <color theme="1"/>
      <name val="Candara"/>
      <family val="2"/>
    </font>
    <font>
      <b/>
      <sz val="14"/>
      <name val="Arial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6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Cambria"/>
      <family val="1"/>
    </font>
    <font>
      <b/>
      <sz val="12"/>
      <name val="Times New Roman"/>
      <family val="1"/>
    </font>
    <font>
      <sz val="12"/>
      <color theme="1"/>
      <name val="Wingdings"/>
      <charset val="2"/>
    </font>
    <font>
      <sz val="12"/>
      <color theme="1"/>
      <name val="Times New Roman"/>
      <family val="1"/>
    </font>
    <font>
      <b/>
      <sz val="12"/>
      <color indexed="8"/>
      <name val="Calibri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6"/>
      <name val="Algerian"/>
      <family val="5"/>
    </font>
    <font>
      <b/>
      <sz val="9"/>
      <color indexed="8"/>
      <name val="Calibri"/>
      <family val="2"/>
    </font>
    <font>
      <sz val="9"/>
      <color theme="1"/>
      <name val="Candar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lgerian"/>
      <family val="5"/>
    </font>
    <font>
      <b/>
      <sz val="8"/>
      <name val="Calibri"/>
      <family val="2"/>
    </font>
    <font>
      <sz val="8"/>
      <name val="Candara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8"/>
      <color theme="6"/>
      <name val="Algerian"/>
      <family val="5"/>
    </font>
    <font>
      <b/>
      <sz val="8"/>
      <color indexed="8"/>
      <name val="Calibri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167" fontId="7" fillId="0" borderId="0" applyFont="0" applyFill="0" applyBorder="0" applyAlignment="0" applyProtection="0"/>
    <xf numFmtId="0" fontId="1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0" fillId="0" borderId="0"/>
  </cellStyleXfs>
  <cellXfs count="384">
    <xf numFmtId="0" fontId="0" fillId="0" borderId="0" xfId="0"/>
    <xf numFmtId="0" fontId="12" fillId="0" borderId="0" xfId="4" applyFont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vertical="center" wrapText="1"/>
      <protection locked="0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14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/>
    <xf numFmtId="0" fontId="26" fillId="0" borderId="0" xfId="0" applyFont="1" applyAlignment="1">
      <alignment horizontal="left" vertical="center" indent="5"/>
    </xf>
    <xf numFmtId="0" fontId="28" fillId="0" borderId="0" xfId="0" applyFont="1" applyAlignment="1">
      <alignment horizontal="left" vertical="center" indent="5"/>
    </xf>
    <xf numFmtId="0" fontId="5" fillId="0" borderId="1" xfId="0" applyFont="1" applyBorder="1" applyAlignment="1">
      <alignment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30" fillId="0" borderId="0" xfId="4" applyFont="1" applyAlignment="1" applyProtection="1">
      <alignment horizontal="center" vertical="center" wrapText="1"/>
      <protection locked="0"/>
    </xf>
    <xf numFmtId="0" fontId="31" fillId="0" borderId="0" xfId="0" applyFont="1"/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2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33" fillId="0" borderId="0" xfId="0" applyFont="1" applyAlignment="1">
      <alignment wrapText="1"/>
    </xf>
    <xf numFmtId="164" fontId="3" fillId="0" borderId="1" xfId="3" applyNumberFormat="1" applyFont="1" applyFill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3" applyNumberFormat="1" applyFont="1" applyFill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wrapText="1"/>
    </xf>
    <xf numFmtId="0" fontId="21" fillId="0" borderId="0" xfId="0" applyFont="1"/>
    <xf numFmtId="0" fontId="35" fillId="0" borderId="0" xfId="4" applyFont="1" applyAlignment="1" applyProtection="1">
      <alignment vertical="center" wrapText="1"/>
      <protection locked="0"/>
    </xf>
    <xf numFmtId="0" fontId="36" fillId="0" borderId="0" xfId="4" applyFont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0" fontId="34" fillId="0" borderId="0" xfId="0" applyFont="1"/>
    <xf numFmtId="0" fontId="38" fillId="0" borderId="1" xfId="0" applyFont="1" applyBorder="1" applyAlignment="1">
      <alignment horizontal="center" vertical="center" wrapText="1"/>
    </xf>
    <xf numFmtId="0" fontId="40" fillId="0" borderId="0" xfId="4" applyFont="1" applyAlignment="1" applyProtection="1">
      <alignment vertical="center" wrapText="1"/>
      <protection locked="0"/>
    </xf>
    <xf numFmtId="0" fontId="33" fillId="0" borderId="0" xfId="0" applyFont="1" applyAlignment="1">
      <alignment horizontal="left" wrapText="1"/>
    </xf>
    <xf numFmtId="0" fontId="41" fillId="0" borderId="0" xfId="4" applyFont="1" applyAlignment="1" applyProtection="1">
      <alignment horizontal="center" vertical="center" wrapText="1"/>
      <protection locked="0"/>
    </xf>
    <xf numFmtId="0" fontId="4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2" fontId="23" fillId="0" borderId="1" xfId="8" applyNumberFormat="1" applyFont="1" applyFill="1" applyBorder="1" applyAlignment="1">
      <alignment horizontal="center" vertical="center" wrapText="1"/>
    </xf>
    <xf numFmtId="166" fontId="43" fillId="0" borderId="1" xfId="8" applyFont="1" applyFill="1" applyBorder="1" applyAlignment="1">
      <alignment horizontal="center" wrapText="1"/>
    </xf>
    <xf numFmtId="0" fontId="23" fillId="0" borderId="0" xfId="0" applyFont="1"/>
    <xf numFmtId="0" fontId="33" fillId="0" borderId="0" xfId="0" applyFont="1"/>
    <xf numFmtId="0" fontId="45" fillId="0" borderId="0" xfId="4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 wrapText="1"/>
    </xf>
    <xf numFmtId="0" fontId="46" fillId="0" borderId="0" xfId="4" applyFont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0" xfId="0" applyFont="1"/>
    <xf numFmtId="0" fontId="24" fillId="0" borderId="0" xfId="0" applyFont="1"/>
    <xf numFmtId="0" fontId="45" fillId="0" borderId="0" xfId="0" applyFont="1" applyAlignment="1">
      <alignment horizontal="center"/>
    </xf>
    <xf numFmtId="0" fontId="25" fillId="0" borderId="0" xfId="0" applyFont="1"/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43" fillId="0" borderId="0" xfId="8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164" fontId="8" fillId="0" borderId="0" xfId="3" applyNumberFormat="1" applyFont="1" applyFill="1" applyBorder="1" applyAlignment="1">
      <alignment wrapText="1"/>
    </xf>
    <xf numFmtId="166" fontId="8" fillId="0" borderId="0" xfId="0" applyNumberFormat="1" applyFont="1" applyAlignment="1">
      <alignment wrapText="1"/>
    </xf>
    <xf numFmtId="0" fontId="4" fillId="0" borderId="0" xfId="0" applyFont="1"/>
    <xf numFmtId="0" fontId="48" fillId="0" borderId="0" xfId="0" applyFont="1"/>
    <xf numFmtId="0" fontId="4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 wrapText="1"/>
    </xf>
    <xf numFmtId="164" fontId="22" fillId="0" borderId="1" xfId="3" applyNumberFormat="1" applyFont="1" applyFill="1" applyBorder="1" applyAlignment="1">
      <alignment wrapText="1"/>
    </xf>
    <xf numFmtId="166" fontId="22" fillId="0" borderId="1" xfId="0" applyNumberFormat="1" applyFont="1" applyBorder="1" applyAlignment="1">
      <alignment wrapText="1"/>
    </xf>
    <xf numFmtId="0" fontId="5" fillId="9" borderId="0" xfId="0" applyFont="1" applyFill="1"/>
    <xf numFmtId="0" fontId="51" fillId="0" borderId="13" xfId="0" applyFont="1" applyBorder="1" applyAlignment="1">
      <alignment wrapText="1"/>
    </xf>
    <xf numFmtId="0" fontId="51" fillId="0" borderId="16" xfId="0" applyFont="1" applyBorder="1" applyAlignment="1">
      <alignment wrapText="1"/>
    </xf>
    <xf numFmtId="0" fontId="52" fillId="0" borderId="13" xfId="0" applyFont="1" applyBorder="1" applyAlignment="1">
      <alignment wrapText="1"/>
    </xf>
    <xf numFmtId="0" fontId="0" fillId="9" borderId="0" xfId="0" applyFill="1"/>
    <xf numFmtId="0" fontId="54" fillId="9" borderId="0" xfId="4" applyFont="1" applyFill="1" applyAlignment="1" applyProtection="1">
      <alignment vertical="center" wrapText="1"/>
      <protection locked="0"/>
    </xf>
    <xf numFmtId="0" fontId="0" fillId="9" borderId="0" xfId="0" applyFill="1" applyAlignment="1">
      <alignment horizontal="left" wrapText="1"/>
    </xf>
    <xf numFmtId="0" fontId="56" fillId="9" borderId="0" xfId="4" applyFont="1" applyFill="1" applyAlignment="1" applyProtection="1">
      <alignment horizontal="center" vertical="center" wrapText="1"/>
      <protection locked="0"/>
    </xf>
    <xf numFmtId="0" fontId="57" fillId="9" borderId="1" xfId="0" applyFont="1" applyFill="1" applyBorder="1" applyAlignment="1">
      <alignment horizontal="center" vertical="center" wrapText="1"/>
    </xf>
    <xf numFmtId="0" fontId="57" fillId="9" borderId="7" xfId="0" applyFont="1" applyFill="1" applyBorder="1" applyAlignment="1">
      <alignment horizontal="center" vertical="center" wrapText="1"/>
    </xf>
    <xf numFmtId="0" fontId="57" fillId="9" borderId="8" xfId="0" applyFont="1" applyFill="1" applyBorder="1" applyAlignment="1">
      <alignment horizontal="center" vertical="center" wrapText="1"/>
    </xf>
    <xf numFmtId="2" fontId="55" fillId="9" borderId="1" xfId="0" applyNumberFormat="1" applyFont="1" applyFill="1" applyBorder="1" applyAlignment="1">
      <alignment horizontal="center" vertical="center" wrapText="1"/>
    </xf>
    <xf numFmtId="2" fontId="55" fillId="9" borderId="11" xfId="0" applyNumberFormat="1" applyFont="1" applyFill="1" applyBorder="1" applyAlignment="1">
      <alignment horizontal="center" vertical="center" wrapText="1"/>
    </xf>
    <xf numFmtId="1" fontId="58" fillId="0" borderId="0" xfId="0" applyNumberFormat="1" applyFont="1" applyAlignment="1">
      <alignment horizontal="center" vertical="center" wrapText="1"/>
    </xf>
    <xf numFmtId="0" fontId="58" fillId="9" borderId="0" xfId="0" applyFont="1" applyFill="1"/>
    <xf numFmtId="0" fontId="59" fillId="9" borderId="0" xfId="4" applyFont="1" applyFill="1" applyAlignment="1" applyProtection="1">
      <alignment horizontal="left" vertical="center" wrapText="1"/>
      <protection locked="0"/>
    </xf>
    <xf numFmtId="0" fontId="59" fillId="9" borderId="0" xfId="4" applyFont="1" applyFill="1" applyAlignment="1" applyProtection="1">
      <alignment vertical="center" wrapText="1"/>
      <protection locked="0"/>
    </xf>
    <xf numFmtId="0" fontId="59" fillId="9" borderId="0" xfId="0" applyFont="1" applyFill="1" applyAlignment="1">
      <alignment horizontal="left" vertical="center" indent="5"/>
    </xf>
    <xf numFmtId="0" fontId="58" fillId="9" borderId="0" xfId="0" applyFont="1" applyFill="1" applyAlignment="1">
      <alignment horizontal="left" wrapText="1"/>
    </xf>
    <xf numFmtId="0" fontId="0" fillId="9" borderId="0" xfId="0" applyFill="1" applyAlignment="1">
      <alignment horizontal="left" vertical="center" indent="5"/>
    </xf>
    <xf numFmtId="0" fontId="50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59" fillId="9" borderId="0" xfId="4" applyFont="1" applyFill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center" vertical="center" wrapText="1"/>
    </xf>
    <xf numFmtId="166" fontId="59" fillId="0" borderId="0" xfId="8" applyFont="1" applyFill="1" applyBorder="1" applyAlignment="1">
      <alignment horizont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3" applyNumberFormat="1" applyFont="1" applyFill="1" applyBorder="1" applyAlignment="1">
      <alignment wrapText="1"/>
    </xf>
    <xf numFmtId="166" fontId="0" fillId="0" borderId="0" xfId="0" applyNumberFormat="1" applyAlignment="1">
      <alignment wrapText="1"/>
    </xf>
    <xf numFmtId="0" fontId="50" fillId="0" borderId="0" xfId="0" applyFont="1"/>
    <xf numFmtId="0" fontId="58" fillId="0" borderId="0" xfId="0" applyFont="1"/>
    <xf numFmtId="0" fontId="50" fillId="0" borderId="0" xfId="0" applyFont="1" applyAlignment="1">
      <alignment horizontal="center"/>
    </xf>
    <xf numFmtId="0" fontId="57" fillId="9" borderId="1" xfId="0" applyFont="1" applyFill="1" applyBorder="1"/>
    <xf numFmtId="0" fontId="5" fillId="9" borderId="1" xfId="0" applyFont="1" applyFill="1" applyBorder="1"/>
    <xf numFmtId="0" fontId="0" fillId="0" borderId="0" xfId="0" applyAlignment="1">
      <alignment horizontal="center"/>
    </xf>
    <xf numFmtId="0" fontId="0" fillId="9" borderId="4" xfId="0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0" fillId="2" borderId="0" xfId="0" applyFill="1" applyAlignment="1">
      <alignment wrapText="1"/>
    </xf>
    <xf numFmtId="0" fontId="57" fillId="9" borderId="1" xfId="0" applyFont="1" applyFill="1" applyBorder="1" applyAlignment="1">
      <alignment vertical="center" wrapText="1"/>
    </xf>
    <xf numFmtId="0" fontId="57" fillId="9" borderId="4" xfId="0" applyFont="1" applyFill="1" applyBorder="1" applyAlignment="1">
      <alignment horizontal="center" vertical="center" wrapText="1"/>
    </xf>
    <xf numFmtId="0" fontId="57" fillId="9" borderId="0" xfId="0" applyFont="1" applyFill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9" borderId="7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/>
    </xf>
    <xf numFmtId="0" fontId="0" fillId="12" borderId="0" xfId="0" applyFill="1"/>
    <xf numFmtId="0" fontId="5" fillId="12" borderId="0" xfId="0" applyFont="1" applyFill="1"/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61" fillId="5" borderId="1" xfId="1" applyFont="1" applyFill="1" applyBorder="1" applyAlignment="1">
      <alignment horizontal="left" vertical="center" wrapText="1"/>
    </xf>
    <xf numFmtId="1" fontId="62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62" fillId="6" borderId="1" xfId="0" applyFont="1" applyFill="1" applyBorder="1" applyAlignment="1">
      <alignment wrapText="1"/>
    </xf>
    <xf numFmtId="0" fontId="62" fillId="2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62" fillId="7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2" fillId="3" borderId="1" xfId="0" applyFont="1" applyFill="1" applyBorder="1" applyAlignment="1">
      <alignment vertical="center" wrapText="1"/>
    </xf>
    <xf numFmtId="4" fontId="62" fillId="3" borderId="1" xfId="0" applyNumberFormat="1" applyFont="1" applyFill="1" applyBorder="1" applyAlignment="1">
      <alignment vertical="center" wrapText="1"/>
    </xf>
    <xf numFmtId="0" fontId="61" fillId="3" borderId="1" xfId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textRotation="90" wrapText="1"/>
    </xf>
    <xf numFmtId="0" fontId="5" fillId="10" borderId="1" xfId="0" applyFont="1" applyFill="1" applyBorder="1" applyAlignment="1">
      <alignment wrapText="1"/>
    </xf>
    <xf numFmtId="0" fontId="62" fillId="3" borderId="1" xfId="0" applyFont="1" applyFill="1" applyBorder="1" applyAlignment="1">
      <alignment horizontal="left" vertical="center" wrapText="1"/>
    </xf>
    <xf numFmtId="0" fontId="62" fillId="3" borderId="1" xfId="0" applyFont="1" applyFill="1" applyBorder="1" applyAlignment="1">
      <alignment horizontal="center" vertical="center" wrapText="1"/>
    </xf>
    <xf numFmtId="44" fontId="5" fillId="3" borderId="1" xfId="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wrapText="1"/>
    </xf>
    <xf numFmtId="164" fontId="5" fillId="7" borderId="1" xfId="3" applyNumberFormat="1" applyFont="1" applyFill="1" applyBorder="1" applyAlignment="1">
      <alignment wrapText="1"/>
    </xf>
    <xf numFmtId="166" fontId="5" fillId="7" borderId="1" xfId="0" applyNumberFormat="1" applyFont="1" applyFill="1" applyBorder="1" applyAlignment="1">
      <alignment wrapText="1"/>
    </xf>
    <xf numFmtId="0" fontId="62" fillId="3" borderId="1" xfId="0" applyFont="1" applyFill="1" applyBorder="1" applyAlignment="1">
      <alignment horizontal="left" wrapText="1"/>
    </xf>
    <xf numFmtId="44" fontId="5" fillId="3" borderId="7" xfId="9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44" fontId="57" fillId="3" borderId="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wrapText="1"/>
    </xf>
    <xf numFmtId="0" fontId="5" fillId="6" borderId="9" xfId="0" applyFont="1" applyFill="1" applyBorder="1" applyAlignment="1">
      <alignment wrapText="1"/>
    </xf>
    <xf numFmtId="0" fontId="63" fillId="3" borderId="1" xfId="0" applyFont="1" applyFill="1" applyBorder="1" applyAlignment="1">
      <alignment vertical="center" wrapText="1"/>
    </xf>
    <xf numFmtId="0" fontId="63" fillId="3" borderId="1" xfId="0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vertical="center" wrapText="1"/>
    </xf>
    <xf numFmtId="1" fontId="62" fillId="3" borderId="1" xfId="0" applyNumberFormat="1" applyFont="1" applyFill="1" applyBorder="1" applyAlignment="1">
      <alignment vertical="center" wrapText="1"/>
    </xf>
    <xf numFmtId="0" fontId="64" fillId="3" borderId="14" xfId="0" applyFont="1" applyFill="1" applyBorder="1" applyAlignment="1">
      <alignment horizontal="center" vertical="center" wrapText="1"/>
    </xf>
    <xf numFmtId="0" fontId="64" fillId="3" borderId="14" xfId="0" applyFont="1" applyFill="1" applyBorder="1" applyAlignment="1">
      <alignment vertical="center" wrapText="1"/>
    </xf>
    <xf numFmtId="0" fontId="64" fillId="3" borderId="12" xfId="0" applyFont="1" applyFill="1" applyBorder="1" applyAlignment="1">
      <alignment horizontal="center" vertical="center" textRotation="90" wrapText="1"/>
    </xf>
    <xf numFmtId="0" fontId="64" fillId="3" borderId="12" xfId="0" applyFont="1" applyFill="1" applyBorder="1" applyAlignment="1">
      <alignment wrapText="1"/>
    </xf>
    <xf numFmtId="0" fontId="64" fillId="6" borderId="12" xfId="0" applyFont="1" applyFill="1" applyBorder="1" applyAlignment="1">
      <alignment wrapText="1"/>
    </xf>
    <xf numFmtId="0" fontId="57" fillId="8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62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" fontId="62" fillId="8" borderId="1" xfId="0" applyNumberFormat="1" applyFont="1" applyFill="1" applyBorder="1" applyAlignment="1">
      <alignment horizontal="center" vertical="center" wrapText="1"/>
    </xf>
    <xf numFmtId="1" fontId="62" fillId="8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wrapText="1"/>
    </xf>
    <xf numFmtId="4" fontId="62" fillId="5" borderId="1" xfId="0" applyNumberFormat="1" applyFont="1" applyFill="1" applyBorder="1" applyAlignment="1">
      <alignment horizontal="center" vertical="center" wrapText="1"/>
    </xf>
    <xf numFmtId="0" fontId="64" fillId="5" borderId="1" xfId="0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horizontal="center" vertical="center" wrapText="1"/>
    </xf>
    <xf numFmtId="4" fontId="63" fillId="5" borderId="1" xfId="0" applyNumberFormat="1" applyFont="1" applyFill="1" applyBorder="1" applyAlignment="1">
      <alignment horizontal="center" vertical="center" wrapText="1"/>
    </xf>
    <xf numFmtId="1" fontId="63" fillId="5" borderId="1" xfId="0" applyNumberFormat="1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vertical="center" wrapText="1"/>
    </xf>
    <xf numFmtId="4" fontId="64" fillId="5" borderId="15" xfId="0" applyNumberFormat="1" applyFont="1" applyFill="1" applyBorder="1" applyAlignment="1">
      <alignment horizontal="center" vertical="center" wrapText="1"/>
    </xf>
    <xf numFmtId="0" fontId="64" fillId="5" borderId="15" xfId="0" applyFont="1" applyFill="1" applyBorder="1" applyAlignment="1">
      <alignment vertical="center" wrapText="1"/>
    </xf>
    <xf numFmtId="0" fontId="64" fillId="0" borderId="15" xfId="0" applyFont="1" applyBorder="1" applyAlignment="1">
      <alignment horizontal="center" vertical="center" textRotation="90" wrapText="1"/>
    </xf>
    <xf numFmtId="0" fontId="64" fillId="0" borderId="15" xfId="0" applyFont="1" applyBorder="1" applyAlignment="1">
      <alignment wrapText="1"/>
    </xf>
    <xf numFmtId="0" fontId="64" fillId="6" borderId="15" xfId="0" applyFont="1" applyFill="1" applyBorder="1" applyAlignment="1">
      <alignment wrapText="1"/>
    </xf>
    <xf numFmtId="0" fontId="65" fillId="5" borderId="1" xfId="0" applyFont="1" applyFill="1" applyBorder="1" applyAlignment="1">
      <alignment vertical="center" wrapText="1"/>
    </xf>
    <xf numFmtId="0" fontId="66" fillId="5" borderId="12" xfId="0" applyFont="1" applyFill="1" applyBorder="1" applyAlignment="1">
      <alignment horizontal="center" vertical="center" wrapText="1"/>
    </xf>
    <xf numFmtId="0" fontId="66" fillId="5" borderId="12" xfId="0" applyFont="1" applyFill="1" applyBorder="1" applyAlignment="1">
      <alignment vertical="center" wrapText="1"/>
    </xf>
    <xf numFmtId="0" fontId="66" fillId="0" borderId="12" xfId="0" applyFont="1" applyBorder="1" applyAlignment="1">
      <alignment horizontal="center" vertical="center" textRotation="90" wrapText="1"/>
    </xf>
    <xf numFmtId="0" fontId="66" fillId="0" borderId="12" xfId="0" applyFont="1" applyBorder="1" applyAlignment="1">
      <alignment wrapText="1"/>
    </xf>
    <xf numFmtId="0" fontId="66" fillId="6" borderId="1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2" fillId="4" borderId="1" xfId="0" applyFont="1" applyFill="1" applyBorder="1" applyAlignment="1">
      <alignment vertical="center" wrapText="1"/>
    </xf>
    <xf numFmtId="4" fontId="62" fillId="4" borderId="1" xfId="0" applyNumberFormat="1" applyFont="1" applyFill="1" applyBorder="1" applyAlignment="1">
      <alignment vertical="center" wrapText="1"/>
    </xf>
    <xf numFmtId="1" fontId="62" fillId="4" borderId="1" xfId="0" applyNumberFormat="1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4" fontId="6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62" fillId="0" borderId="1" xfId="8" applyFont="1" applyFill="1" applyBorder="1" applyAlignment="1">
      <alignment horizontal="center" wrapText="1"/>
    </xf>
    <xf numFmtId="1" fontId="62" fillId="0" borderId="1" xfId="0" applyNumberFormat="1" applyFont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44" fontId="55" fillId="0" borderId="1" xfId="9" applyFont="1" applyBorder="1" applyAlignment="1">
      <alignment horizontal="center" vertical="center" wrapText="1"/>
    </xf>
    <xf numFmtId="1" fontId="6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wrapText="1"/>
    </xf>
    <xf numFmtId="0" fontId="5" fillId="6" borderId="0" xfId="0" applyFont="1" applyFill="1" applyAlignment="1">
      <alignment wrapText="1"/>
    </xf>
    <xf numFmtId="164" fontId="5" fillId="6" borderId="0" xfId="3" applyNumberFormat="1" applyFont="1" applyFill="1" applyBorder="1" applyAlignment="1">
      <alignment wrapText="1"/>
    </xf>
    <xf numFmtId="166" fontId="5" fillId="6" borderId="0" xfId="0" applyNumberFormat="1" applyFont="1" applyFill="1" applyAlignment="1">
      <alignment wrapText="1"/>
    </xf>
    <xf numFmtId="164" fontId="5" fillId="2" borderId="0" xfId="3" applyNumberFormat="1" applyFont="1" applyFill="1" applyBorder="1" applyAlignment="1">
      <alignment wrapText="1"/>
    </xf>
    <xf numFmtId="166" fontId="5" fillId="2" borderId="10" xfId="0" applyNumberFormat="1" applyFont="1" applyFill="1" applyBorder="1" applyAlignment="1">
      <alignment wrapText="1"/>
    </xf>
    <xf numFmtId="0" fontId="57" fillId="0" borderId="0" xfId="0" applyFont="1" applyAlignment="1">
      <alignment horizontal="center" vertical="center" wrapText="1"/>
    </xf>
    <xf numFmtId="166" fontId="55" fillId="0" borderId="0" xfId="8" applyFont="1" applyFill="1" applyBorder="1" applyAlignment="1">
      <alignment horizontal="center" wrapText="1"/>
    </xf>
    <xf numFmtId="1" fontId="6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wrapText="1"/>
    </xf>
    <xf numFmtId="164" fontId="5" fillId="0" borderId="0" xfId="3" applyNumberFormat="1" applyFont="1" applyFill="1" applyBorder="1" applyAlignment="1">
      <alignment wrapText="1"/>
    </xf>
    <xf numFmtId="166" fontId="5" fillId="0" borderId="0" xfId="0" applyNumberFormat="1" applyFont="1" applyAlignment="1">
      <alignment wrapText="1"/>
    </xf>
    <xf numFmtId="0" fontId="5" fillId="9" borderId="0" xfId="0" applyFont="1" applyFill="1" applyAlignment="1">
      <alignment horizontal="center" wrapText="1"/>
    </xf>
    <xf numFmtId="0" fontId="57" fillId="9" borderId="7" xfId="0" applyFont="1" applyFill="1" applyBorder="1" applyAlignment="1">
      <alignment horizontal="center"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horizontal="center" vertical="center" wrapText="1"/>
    </xf>
    <xf numFmtId="0" fontId="57" fillId="9" borderId="4" xfId="0" applyFont="1" applyFill="1" applyBorder="1" applyAlignment="1">
      <alignment horizontal="center" vertical="center" wrapText="1"/>
    </xf>
    <xf numFmtId="0" fontId="57" fillId="9" borderId="0" xfId="0" applyFont="1" applyFill="1" applyAlignment="1">
      <alignment horizontal="center" wrapText="1"/>
    </xf>
    <xf numFmtId="0" fontId="55" fillId="9" borderId="7" xfId="0" applyFont="1" applyFill="1" applyBorder="1" applyAlignment="1">
      <alignment horizontal="center" vertical="center" wrapText="1"/>
    </xf>
    <xf numFmtId="0" fontId="55" fillId="9" borderId="8" xfId="0" applyFont="1" applyFill="1" applyBorder="1" applyAlignment="1">
      <alignment horizontal="center" vertical="center" wrapText="1"/>
    </xf>
    <xf numFmtId="1" fontId="55" fillId="9" borderId="7" xfId="0" applyNumberFormat="1" applyFont="1" applyFill="1" applyBorder="1" applyAlignment="1">
      <alignment horizontal="center" vertical="center" wrapText="1"/>
    </xf>
    <xf numFmtId="1" fontId="55" fillId="9" borderId="8" xfId="0" applyNumberFormat="1" applyFont="1" applyFill="1" applyBorder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55" fillId="9" borderId="2" xfId="0" applyFont="1" applyFill="1" applyBorder="1" applyAlignment="1">
      <alignment horizontal="center" vertical="center" wrapText="1"/>
    </xf>
    <xf numFmtId="0" fontId="55" fillId="9" borderId="10" xfId="0" applyFont="1" applyFill="1" applyBorder="1" applyAlignment="1">
      <alignment horizontal="center" vertical="center" wrapText="1"/>
    </xf>
    <xf numFmtId="0" fontId="57" fillId="9" borderId="11" xfId="0" applyFont="1" applyFill="1" applyBorder="1" applyAlignment="1">
      <alignment horizontal="center" vertical="center" wrapText="1"/>
    </xf>
    <xf numFmtId="0" fontId="57" fillId="9" borderId="17" xfId="0" applyFont="1" applyFill="1" applyBorder="1" applyAlignment="1">
      <alignment horizontal="center" vertical="center" wrapText="1"/>
    </xf>
    <xf numFmtId="0" fontId="55" fillId="11" borderId="10" xfId="0" applyFont="1" applyFill="1" applyBorder="1" applyAlignment="1">
      <alignment horizontal="center" vertical="center" wrapText="1"/>
    </xf>
    <xf numFmtId="0" fontId="55" fillId="11" borderId="11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0" fontId="0" fillId="9" borderId="5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56" fillId="9" borderId="0" xfId="0" applyFont="1" applyFill="1" applyAlignment="1">
      <alignment horizontal="center" vertical="center"/>
    </xf>
    <xf numFmtId="0" fontId="53" fillId="9" borderId="0" xfId="0" applyFont="1" applyFill="1" applyAlignment="1">
      <alignment horizontal="center" vertical="center"/>
    </xf>
    <xf numFmtId="0" fontId="59" fillId="9" borderId="0" xfId="4" applyFont="1" applyFill="1" applyAlignment="1" applyProtection="1">
      <alignment horizontal="left" vertical="center" wrapText="1"/>
      <protection locked="0"/>
    </xf>
    <xf numFmtId="0" fontId="0" fillId="9" borderId="0" xfId="0" applyFill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9" fillId="9" borderId="0" xfId="0" applyFont="1" applyFill="1" applyAlignment="1">
      <alignment horizontal="left"/>
    </xf>
    <xf numFmtId="0" fontId="62" fillId="3" borderId="1" xfId="0" applyFont="1" applyFill="1" applyBorder="1" applyAlignment="1">
      <alignment horizontal="center" vertical="center" wrapText="1"/>
    </xf>
    <xf numFmtId="4" fontId="6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62" fillId="4" borderId="1" xfId="0" applyNumberFormat="1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7" fillId="4" borderId="1" xfId="0" applyFont="1" applyFill="1" applyBorder="1" applyAlignment="1">
      <alignment horizontal="center" vertical="center" wrapText="1"/>
    </xf>
    <xf numFmtId="0" fontId="57" fillId="5" borderId="7" xfId="0" applyFont="1" applyFill="1" applyBorder="1" applyAlignment="1">
      <alignment horizontal="center" vertical="center" wrapText="1"/>
    </xf>
    <xf numFmtId="0" fontId="57" fillId="5" borderId="9" xfId="0" applyFont="1" applyFill="1" applyBorder="1" applyAlignment="1">
      <alignment horizontal="center" vertical="center" wrapText="1"/>
    </xf>
    <xf numFmtId="0" fontId="57" fillId="5" borderId="8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6" xfId="0" applyFill="1" applyBorder="1" applyAlignment="1">
      <alignment horizontal="left" vertical="center" wrapText="1"/>
    </xf>
    <xf numFmtId="1" fontId="62" fillId="2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1" fontId="62" fillId="8" borderId="1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6" fillId="0" borderId="0" xfId="4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3" fillId="6" borderId="1" xfId="0" applyFont="1" applyFill="1" applyBorder="1" applyAlignment="1">
      <alignment wrapText="1"/>
    </xf>
    <xf numFmtId="0" fontId="24" fillId="6" borderId="1" xfId="0" applyFont="1" applyFill="1" applyBorder="1" applyAlignment="1">
      <alignment wrapText="1"/>
    </xf>
    <xf numFmtId="0" fontId="3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4" fillId="7" borderId="1" xfId="0" applyFont="1" applyFill="1" applyBorder="1" applyAlignment="1">
      <alignment wrapText="1"/>
    </xf>
    <xf numFmtId="0" fontId="33" fillId="7" borderId="1" xfId="0" applyFont="1" applyFill="1" applyBorder="1" applyAlignment="1">
      <alignment wrapText="1"/>
    </xf>
    <xf numFmtId="0" fontId="33" fillId="10" borderId="1" xfId="0" applyFont="1" applyFill="1" applyBorder="1" applyAlignment="1">
      <alignment wrapText="1"/>
    </xf>
    <xf numFmtId="0" fontId="24" fillId="10" borderId="1" xfId="0" applyFont="1" applyFill="1" applyBorder="1" applyAlignment="1">
      <alignment wrapText="1"/>
    </xf>
    <xf numFmtId="164" fontId="24" fillId="10" borderId="1" xfId="3" applyNumberFormat="1" applyFont="1" applyFill="1" applyBorder="1" applyAlignment="1">
      <alignment wrapText="1"/>
    </xf>
    <xf numFmtId="166" fontId="24" fillId="10" borderId="1" xfId="0" applyNumberFormat="1" applyFont="1" applyFill="1" applyBorder="1" applyAlignment="1">
      <alignment wrapText="1"/>
    </xf>
    <xf numFmtId="164" fontId="24" fillId="6" borderId="1" xfId="3" applyNumberFormat="1" applyFont="1" applyFill="1" applyBorder="1" applyAlignment="1">
      <alignment wrapText="1"/>
    </xf>
    <xf numFmtId="166" fontId="24" fillId="6" borderId="1" xfId="0" applyNumberFormat="1" applyFont="1" applyFill="1" applyBorder="1" applyAlignment="1">
      <alignment wrapText="1"/>
    </xf>
    <xf numFmtId="164" fontId="24" fillId="2" borderId="1" xfId="3" applyNumberFormat="1" applyFont="1" applyFill="1" applyBorder="1" applyAlignment="1">
      <alignment wrapText="1"/>
    </xf>
    <xf numFmtId="166" fontId="24" fillId="2" borderId="1" xfId="0" applyNumberFormat="1" applyFont="1" applyFill="1" applyBorder="1" applyAlignment="1">
      <alignment wrapText="1"/>
    </xf>
    <xf numFmtId="164" fontId="24" fillId="7" borderId="1" xfId="3" applyNumberFormat="1" applyFont="1" applyFill="1" applyBorder="1" applyAlignment="1">
      <alignment wrapText="1"/>
    </xf>
    <xf numFmtId="166" fontId="24" fillId="7" borderId="1" xfId="0" applyNumberFormat="1" applyFont="1" applyFill="1" applyBorder="1" applyAlignment="1">
      <alignment wrapText="1"/>
    </xf>
    <xf numFmtId="164" fontId="24" fillId="6" borderId="7" xfId="3" applyNumberFormat="1" applyFont="1" applyFill="1" applyBorder="1" applyAlignment="1">
      <alignment wrapText="1"/>
    </xf>
    <xf numFmtId="166" fontId="24" fillId="6" borderId="7" xfId="0" applyNumberFormat="1" applyFont="1" applyFill="1" applyBorder="1" applyAlignment="1">
      <alignment wrapText="1"/>
    </xf>
    <xf numFmtId="0" fontId="24" fillId="6" borderId="7" xfId="0" applyFont="1" applyFill="1" applyBorder="1" applyAlignment="1">
      <alignment wrapText="1"/>
    </xf>
    <xf numFmtId="164" fontId="24" fillId="2" borderId="7" xfId="3" applyNumberFormat="1" applyFont="1" applyFill="1" applyBorder="1" applyAlignment="1">
      <alignment wrapText="1"/>
    </xf>
    <xf numFmtId="166" fontId="24" fillId="2" borderId="7" xfId="0" applyNumberFormat="1" applyFont="1" applyFill="1" applyBorder="1" applyAlignment="1">
      <alignment wrapText="1"/>
    </xf>
    <xf numFmtId="0" fontId="24" fillId="2" borderId="7" xfId="0" applyFont="1" applyFill="1" applyBorder="1" applyAlignment="1">
      <alignment wrapText="1"/>
    </xf>
    <xf numFmtId="0" fontId="24" fillId="7" borderId="7" xfId="0" applyFont="1" applyFill="1" applyBorder="1" applyAlignment="1">
      <alignment wrapText="1"/>
    </xf>
    <xf numFmtId="164" fontId="24" fillId="6" borderId="9" xfId="3" applyNumberFormat="1" applyFont="1" applyFill="1" applyBorder="1" applyAlignment="1">
      <alignment wrapText="1"/>
    </xf>
    <xf numFmtId="166" fontId="24" fillId="6" borderId="9" xfId="0" applyNumberFormat="1" applyFont="1" applyFill="1" applyBorder="1" applyAlignment="1">
      <alignment wrapText="1"/>
    </xf>
    <xf numFmtId="0" fontId="24" fillId="6" borderId="9" xfId="0" applyFont="1" applyFill="1" applyBorder="1" applyAlignment="1">
      <alignment wrapText="1"/>
    </xf>
    <xf numFmtId="164" fontId="24" fillId="2" borderId="9" xfId="3" applyNumberFormat="1" applyFont="1" applyFill="1" applyBorder="1" applyAlignment="1">
      <alignment wrapText="1"/>
    </xf>
    <xf numFmtId="166" fontId="24" fillId="2" borderId="9" xfId="0" applyNumberFormat="1" applyFont="1" applyFill="1" applyBorder="1" applyAlignment="1">
      <alignment wrapText="1"/>
    </xf>
    <xf numFmtId="0" fontId="24" fillId="2" borderId="9" xfId="0" applyFont="1" applyFill="1" applyBorder="1" applyAlignment="1">
      <alignment wrapText="1"/>
    </xf>
    <xf numFmtId="0" fontId="24" fillId="7" borderId="9" xfId="0" applyFont="1" applyFill="1" applyBorder="1" applyAlignment="1">
      <alignment wrapText="1"/>
    </xf>
    <xf numFmtId="164" fontId="67" fillId="6" borderId="12" xfId="3" applyNumberFormat="1" applyFont="1" applyFill="1" applyBorder="1" applyAlignment="1">
      <alignment wrapText="1"/>
    </xf>
    <xf numFmtId="166" fontId="67" fillId="6" borderId="12" xfId="0" applyNumberFormat="1" applyFont="1" applyFill="1" applyBorder="1" applyAlignment="1">
      <alignment wrapText="1"/>
    </xf>
    <xf numFmtId="0" fontId="67" fillId="6" borderId="12" xfId="0" applyFont="1" applyFill="1" applyBorder="1" applyAlignment="1">
      <alignment wrapText="1"/>
    </xf>
    <xf numFmtId="164" fontId="67" fillId="2" borderId="12" xfId="3" applyNumberFormat="1" applyFont="1" applyFill="1" applyBorder="1" applyAlignment="1">
      <alignment wrapText="1"/>
    </xf>
    <xf numFmtId="166" fontId="67" fillId="2" borderId="12" xfId="0" applyNumberFormat="1" applyFont="1" applyFill="1" applyBorder="1" applyAlignment="1">
      <alignment wrapText="1"/>
    </xf>
    <xf numFmtId="0" fontId="67" fillId="2" borderId="12" xfId="0" applyFont="1" applyFill="1" applyBorder="1" applyAlignment="1">
      <alignment wrapText="1"/>
    </xf>
    <xf numFmtId="0" fontId="67" fillId="7" borderId="12" xfId="0" applyFont="1" applyFill="1" applyBorder="1" applyAlignment="1">
      <alignment wrapText="1"/>
    </xf>
    <xf numFmtId="164" fontId="67" fillId="7" borderId="1" xfId="3" applyNumberFormat="1" applyFont="1" applyFill="1" applyBorder="1" applyAlignment="1">
      <alignment wrapText="1"/>
    </xf>
    <xf numFmtId="166" fontId="67" fillId="7" borderId="1" xfId="0" applyNumberFormat="1" applyFont="1" applyFill="1" applyBorder="1" applyAlignment="1">
      <alignment wrapText="1"/>
    </xf>
    <xf numFmtId="164" fontId="24" fillId="2" borderId="8" xfId="3" applyNumberFormat="1" applyFont="1" applyFill="1" applyBorder="1" applyAlignment="1">
      <alignment wrapText="1"/>
    </xf>
    <xf numFmtId="166" fontId="24" fillId="2" borderId="8" xfId="0" applyNumberFormat="1" applyFont="1" applyFill="1" applyBorder="1" applyAlignment="1">
      <alignment wrapText="1"/>
    </xf>
    <xf numFmtId="0" fontId="24" fillId="2" borderId="8" xfId="0" applyFont="1" applyFill="1" applyBorder="1" applyAlignment="1">
      <alignment wrapText="1"/>
    </xf>
    <xf numFmtId="164" fontId="67" fillId="6" borderId="15" xfId="3" applyNumberFormat="1" applyFont="1" applyFill="1" applyBorder="1" applyAlignment="1">
      <alignment wrapText="1"/>
    </xf>
    <xf numFmtId="166" fontId="67" fillId="6" borderId="15" xfId="0" applyNumberFormat="1" applyFont="1" applyFill="1" applyBorder="1" applyAlignment="1">
      <alignment wrapText="1"/>
    </xf>
    <xf numFmtId="0" fontId="67" fillId="6" borderId="15" xfId="0" applyFont="1" applyFill="1" applyBorder="1" applyAlignment="1">
      <alignment wrapText="1"/>
    </xf>
    <xf numFmtId="164" fontId="67" fillId="2" borderId="15" xfId="3" applyNumberFormat="1" applyFont="1" applyFill="1" applyBorder="1" applyAlignment="1">
      <alignment wrapText="1"/>
    </xf>
    <xf numFmtId="166" fontId="67" fillId="2" borderId="15" xfId="0" applyNumberFormat="1" applyFont="1" applyFill="1" applyBorder="1" applyAlignment="1">
      <alignment wrapText="1"/>
    </xf>
    <xf numFmtId="0" fontId="67" fillId="2" borderId="15" xfId="0" applyFont="1" applyFill="1" applyBorder="1" applyAlignment="1">
      <alignment wrapText="1"/>
    </xf>
    <xf numFmtId="0" fontId="67" fillId="7" borderId="15" xfId="0" applyFont="1" applyFill="1" applyBorder="1" applyAlignment="1">
      <alignment wrapText="1"/>
    </xf>
    <xf numFmtId="164" fontId="67" fillId="7" borderId="15" xfId="3" applyNumberFormat="1" applyFont="1" applyFill="1" applyBorder="1" applyAlignment="1">
      <alignment wrapText="1"/>
    </xf>
    <xf numFmtId="166" fontId="67" fillId="7" borderId="15" xfId="0" applyNumberFormat="1" applyFont="1" applyFill="1" applyBorder="1" applyAlignment="1">
      <alignment wrapText="1"/>
    </xf>
    <xf numFmtId="164" fontId="68" fillId="6" borderId="12" xfId="3" applyNumberFormat="1" applyFont="1" applyFill="1" applyBorder="1" applyAlignment="1">
      <alignment wrapText="1"/>
    </xf>
    <xf numFmtId="166" fontId="68" fillId="6" borderId="12" xfId="0" applyNumberFormat="1" applyFont="1" applyFill="1" applyBorder="1" applyAlignment="1">
      <alignment wrapText="1"/>
    </xf>
    <xf numFmtId="0" fontId="68" fillId="6" borderId="12" xfId="0" applyFont="1" applyFill="1" applyBorder="1" applyAlignment="1">
      <alignment wrapText="1"/>
    </xf>
    <xf numFmtId="164" fontId="68" fillId="2" borderId="12" xfId="3" applyNumberFormat="1" applyFont="1" applyFill="1" applyBorder="1" applyAlignment="1">
      <alignment wrapText="1"/>
    </xf>
    <xf numFmtId="166" fontId="68" fillId="2" borderId="12" xfId="0" applyNumberFormat="1" applyFont="1" applyFill="1" applyBorder="1" applyAlignment="1">
      <alignment wrapText="1"/>
    </xf>
    <xf numFmtId="164" fontId="68" fillId="7" borderId="12" xfId="3" applyNumberFormat="1" applyFont="1" applyFill="1" applyBorder="1" applyAlignment="1">
      <alignment wrapText="1"/>
    </xf>
    <xf numFmtId="166" fontId="68" fillId="7" borderId="12" xfId="0" applyNumberFormat="1" applyFont="1" applyFill="1" applyBorder="1" applyAlignment="1">
      <alignment wrapText="1"/>
    </xf>
    <xf numFmtId="4" fontId="68" fillId="2" borderId="12" xfId="0" applyNumberFormat="1" applyFont="1" applyFill="1" applyBorder="1" applyAlignment="1">
      <alignment wrapText="1"/>
    </xf>
    <xf numFmtId="0" fontId="68" fillId="7" borderId="12" xfId="0" applyNumberFormat="1" applyFont="1" applyFill="1" applyBorder="1" applyAlignment="1">
      <alignment wrapText="1"/>
    </xf>
    <xf numFmtId="4" fontId="24" fillId="10" borderId="1" xfId="0" applyNumberFormat="1" applyFont="1" applyFill="1" applyBorder="1" applyAlignment="1">
      <alignment wrapText="1"/>
    </xf>
    <xf numFmtId="43" fontId="5" fillId="12" borderId="0" xfId="0" applyNumberFormat="1" applyFont="1" applyFill="1"/>
  </cellXfs>
  <cellStyles count="11">
    <cellStyle name="Excel Built-in Normal" xfId="4" xr:uid="{00000000-0005-0000-0000-000000000000}"/>
    <cellStyle name="Millares" xfId="8" builtinId="3"/>
    <cellStyle name="Millares 2" xfId="3" xr:uid="{00000000-0005-0000-0000-000002000000}"/>
    <cellStyle name="Moneda" xfId="9" builtinId="4"/>
    <cellStyle name="Moneda 2" xfId="5" xr:uid="{00000000-0005-0000-0000-000003000000}"/>
    <cellStyle name="Normal" xfId="0" builtinId="0"/>
    <cellStyle name="Normal 2" xfId="1" xr:uid="{00000000-0005-0000-0000-000005000000}"/>
    <cellStyle name="Normal 2 2" xfId="10" xr:uid="{7847CA69-308A-4D5C-ABE2-ADEEEA00E941}"/>
    <cellStyle name="Normal 3" xfId="6" xr:uid="{00000000-0005-0000-0000-000006000000}"/>
    <cellStyle name="Normal 36" xfId="2" xr:uid="{00000000-0005-0000-0000-000007000000}"/>
    <cellStyle name="Normal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95"/>
  <sheetViews>
    <sheetView tabSelected="1" topLeftCell="K23" zoomScale="115" zoomScaleNormal="115" workbookViewId="0">
      <pane ySplit="2" topLeftCell="A44" activePane="bottomLeft" state="frozen"/>
      <selection activeCell="A23" sqref="A23"/>
      <selection pane="bottomLeft" activeCell="AE55" sqref="AE55"/>
    </sheetView>
  </sheetViews>
  <sheetFormatPr baseColWidth="10" defaultColWidth="11.5703125" defaultRowHeight="15" x14ac:dyDescent="0.25"/>
  <cols>
    <col min="1" max="2" width="18.28515625" customWidth="1"/>
    <col min="3" max="4" width="22.5703125" customWidth="1"/>
    <col min="5" max="5" width="20" customWidth="1"/>
    <col min="6" max="6" width="20.140625" customWidth="1"/>
    <col min="7" max="7" width="29.5703125" customWidth="1"/>
    <col min="8" max="10" width="19.5703125" style="118" customWidth="1"/>
    <col min="11" max="11" width="36.5703125" customWidth="1"/>
    <col min="12" max="12" width="18.7109375" customWidth="1"/>
    <col min="13" max="15" width="20.7109375" customWidth="1"/>
    <col min="16" max="27" width="5.7109375" hidden="1" customWidth="1"/>
    <col min="28" max="28" width="0" hidden="1" customWidth="1"/>
    <col min="29" max="30" width="7.42578125" customWidth="1"/>
    <col min="31" max="31" width="7" customWidth="1"/>
    <col min="32" max="32" width="4.5703125" customWidth="1"/>
    <col min="33" max="33" width="7.42578125" customWidth="1"/>
    <col min="34" max="34" width="6.5703125" customWidth="1"/>
    <col min="35" max="36" width="6.7109375" customWidth="1"/>
    <col min="37" max="37" width="6.5703125" customWidth="1"/>
    <col min="38" max="38" width="6.7109375" customWidth="1"/>
    <col min="39" max="39" width="8.7109375" customWidth="1"/>
    <col min="40" max="40" width="8.5703125" customWidth="1"/>
    <col min="41" max="45" width="11.5703125" style="133"/>
  </cols>
  <sheetData>
    <row r="1" spans="1:45" s="92" customFormat="1" ht="20.25" hidden="1" customHeight="1" x14ac:dyDescent="0.2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AO1" s="133"/>
      <c r="AP1" s="133"/>
      <c r="AQ1" s="133"/>
      <c r="AR1" s="133"/>
      <c r="AS1" s="133"/>
    </row>
    <row r="2" spans="1:45" s="92" customFormat="1" ht="15" hidden="1" customHeight="1" x14ac:dyDescent="0.25">
      <c r="H2" s="102"/>
      <c r="I2" s="102"/>
      <c r="J2" s="102"/>
      <c r="AO2" s="133"/>
      <c r="AP2" s="133"/>
      <c r="AQ2" s="133"/>
      <c r="AR2" s="133"/>
      <c r="AS2" s="133"/>
    </row>
    <row r="3" spans="1:45" s="92" customFormat="1" ht="15" hidden="1" customHeight="1" x14ac:dyDescent="0.25">
      <c r="H3" s="102"/>
      <c r="I3" s="102"/>
      <c r="J3" s="102"/>
      <c r="AO3" s="133"/>
      <c r="AP3" s="133"/>
      <c r="AQ3" s="133"/>
      <c r="AR3" s="133"/>
      <c r="AS3" s="133"/>
    </row>
    <row r="4" spans="1:45" s="92" customFormat="1" ht="15" hidden="1" customHeight="1" x14ac:dyDescent="0.25">
      <c r="H4" s="102"/>
      <c r="I4" s="102"/>
      <c r="J4" s="102"/>
      <c r="AO4" s="133"/>
      <c r="AP4" s="133"/>
      <c r="AQ4" s="133"/>
      <c r="AR4" s="133"/>
      <c r="AS4" s="133"/>
    </row>
    <row r="5" spans="1:45" s="92" customFormat="1" ht="15" hidden="1" customHeight="1" x14ac:dyDescent="0.25">
      <c r="H5" s="102"/>
      <c r="I5" s="102"/>
      <c r="J5" s="102"/>
      <c r="AO5" s="133"/>
      <c r="AP5" s="133"/>
      <c r="AQ5" s="133"/>
      <c r="AR5" s="133"/>
      <c r="AS5" s="133"/>
    </row>
    <row r="6" spans="1:45" s="92" customFormat="1" ht="15" hidden="1" customHeigh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AO6" s="133"/>
      <c r="AP6" s="133"/>
      <c r="AQ6" s="133"/>
      <c r="AR6" s="133"/>
      <c r="AS6" s="133"/>
    </row>
    <row r="7" spans="1:45" s="92" customFormat="1" ht="15" hidden="1" customHeight="1" x14ac:dyDescent="0.2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AO7" s="133"/>
      <c r="AP7" s="133"/>
      <c r="AQ7" s="133"/>
      <c r="AR7" s="133"/>
      <c r="AS7" s="133"/>
    </row>
    <row r="8" spans="1:45" s="92" customFormat="1" ht="21" hidden="1" customHeight="1" x14ac:dyDescent="0.25">
      <c r="A8" s="265" t="s">
        <v>10</v>
      </c>
      <c r="B8" s="265"/>
      <c r="C8" s="265"/>
      <c r="D8" s="103"/>
      <c r="E8" s="93"/>
      <c r="F8" s="93"/>
      <c r="G8" s="93"/>
      <c r="H8" s="104"/>
      <c r="I8" s="104"/>
      <c r="J8" s="104"/>
      <c r="K8" s="93"/>
      <c r="L8" s="93"/>
      <c r="M8" s="93"/>
      <c r="N8" s="93"/>
      <c r="O8" s="93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O8" s="133"/>
      <c r="AP8" s="133"/>
      <c r="AQ8" s="133"/>
      <c r="AR8" s="133"/>
      <c r="AS8" s="133"/>
    </row>
    <row r="9" spans="1:45" s="92" customFormat="1" ht="50.25" hidden="1" customHeight="1" x14ac:dyDescent="0.25">
      <c r="A9" s="266" t="s">
        <v>169</v>
      </c>
      <c r="B9" s="266"/>
      <c r="C9" s="266"/>
      <c r="D9" s="266"/>
      <c r="E9" s="266"/>
      <c r="F9" s="266"/>
      <c r="G9" s="266"/>
      <c r="H9" s="266"/>
      <c r="I9" s="94"/>
      <c r="J9" s="94"/>
      <c r="K9" s="93"/>
      <c r="L9" s="93"/>
      <c r="M9" s="93"/>
      <c r="N9" s="93"/>
      <c r="O9" s="93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O9" s="133"/>
      <c r="AP9" s="133"/>
      <c r="AQ9" s="133"/>
      <c r="AR9" s="133"/>
      <c r="AS9" s="133"/>
    </row>
    <row r="10" spans="1:45" s="92" customFormat="1" ht="37.5" hidden="1" customHeight="1" x14ac:dyDescent="0.25">
      <c r="A10" s="105" t="s">
        <v>196</v>
      </c>
      <c r="B10" s="105"/>
      <c r="C10" s="94"/>
      <c r="D10" s="94"/>
      <c r="E10" s="94"/>
      <c r="F10" s="94"/>
      <c r="G10" s="94"/>
      <c r="H10" s="106"/>
      <c r="I10" s="106"/>
      <c r="J10" s="106"/>
      <c r="K10" s="93"/>
      <c r="L10" s="93"/>
      <c r="M10" s="93"/>
      <c r="N10" s="93"/>
      <c r="O10" s="93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O10" s="133"/>
      <c r="AP10" s="133"/>
      <c r="AQ10" s="133"/>
      <c r="AR10" s="133"/>
      <c r="AS10" s="133"/>
    </row>
    <row r="11" spans="1:45" s="92" customFormat="1" ht="37.5" hidden="1" customHeight="1" x14ac:dyDescent="0.25">
      <c r="A11" s="107" t="s">
        <v>197</v>
      </c>
      <c r="B11" s="107"/>
      <c r="C11" s="94"/>
      <c r="D11" s="94"/>
      <c r="E11" s="94"/>
      <c r="F11" s="94"/>
      <c r="G11" s="94"/>
      <c r="H11" s="106"/>
      <c r="I11" s="106"/>
      <c r="J11" s="106"/>
      <c r="K11" s="93"/>
      <c r="L11" s="93"/>
      <c r="M11" s="93"/>
      <c r="N11" s="93"/>
      <c r="O11" s="93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O11" s="133"/>
      <c r="AP11" s="133"/>
      <c r="AQ11" s="133"/>
      <c r="AR11" s="133"/>
      <c r="AS11" s="133"/>
    </row>
    <row r="12" spans="1:45" s="92" customFormat="1" ht="37.5" hidden="1" customHeight="1" x14ac:dyDescent="0.25">
      <c r="A12" s="108" t="s">
        <v>11</v>
      </c>
      <c r="B12" s="108"/>
      <c r="C12" s="108" t="s">
        <v>12</v>
      </c>
      <c r="D12" s="108"/>
      <c r="E12" s="108" t="s">
        <v>13</v>
      </c>
      <c r="F12" s="94"/>
      <c r="G12" s="94"/>
      <c r="H12" s="106"/>
      <c r="I12" s="106"/>
      <c r="J12" s="106"/>
      <c r="K12" s="93"/>
      <c r="L12" s="93"/>
      <c r="M12" s="93"/>
      <c r="N12" s="93"/>
      <c r="O12" s="93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O12" s="133"/>
      <c r="AP12" s="133"/>
      <c r="AQ12" s="133"/>
      <c r="AR12" s="133"/>
      <c r="AS12" s="133"/>
    </row>
    <row r="13" spans="1:45" s="92" customFormat="1" ht="144.75" hidden="1" customHeight="1" x14ac:dyDescent="0.25">
      <c r="A13" s="109" t="s">
        <v>14</v>
      </c>
      <c r="B13" s="109"/>
      <c r="C13" s="109" t="s">
        <v>15</v>
      </c>
      <c r="D13" s="109"/>
      <c r="E13" s="109" t="s">
        <v>16</v>
      </c>
      <c r="F13" s="94"/>
      <c r="G13" s="94"/>
      <c r="H13" s="106"/>
      <c r="I13" s="106"/>
      <c r="J13" s="106"/>
      <c r="K13" s="93"/>
      <c r="L13" s="93"/>
      <c r="M13" s="93"/>
      <c r="N13" s="93"/>
      <c r="O13" s="93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O13" s="133"/>
      <c r="AP13" s="133"/>
      <c r="AQ13" s="133"/>
      <c r="AR13" s="133"/>
      <c r="AS13" s="133"/>
    </row>
    <row r="14" spans="1:45" s="92" customFormat="1" ht="45" hidden="1" customHeight="1" x14ac:dyDescent="0.25">
      <c r="A14" s="280" t="s">
        <v>17</v>
      </c>
      <c r="B14" s="123"/>
      <c r="C14" s="281" t="s">
        <v>18</v>
      </c>
      <c r="D14" s="282"/>
      <c r="E14" s="282"/>
      <c r="F14" s="94"/>
      <c r="G14" s="94"/>
      <c r="H14" s="106"/>
      <c r="I14" s="106"/>
      <c r="J14" s="106"/>
      <c r="K14" s="93"/>
      <c r="L14" s="93"/>
      <c r="M14" s="93"/>
      <c r="N14" s="93"/>
      <c r="O14" s="93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O14" s="133"/>
      <c r="AP14" s="133"/>
      <c r="AQ14" s="133"/>
      <c r="AR14" s="133"/>
      <c r="AS14" s="133"/>
    </row>
    <row r="15" spans="1:45" s="92" customFormat="1" ht="64.5" hidden="1" customHeight="1" x14ac:dyDescent="0.25">
      <c r="A15" s="280"/>
      <c r="B15" s="124"/>
      <c r="C15" s="261" t="s">
        <v>19</v>
      </c>
      <c r="D15" s="262"/>
      <c r="E15" s="262"/>
      <c r="F15" s="94"/>
      <c r="G15" s="94"/>
      <c r="H15" s="106"/>
      <c r="I15" s="106"/>
      <c r="J15" s="106"/>
      <c r="K15" s="93"/>
      <c r="L15" s="93"/>
      <c r="M15" s="93"/>
      <c r="N15" s="93"/>
      <c r="O15" s="93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O15" s="133"/>
      <c r="AP15" s="133"/>
      <c r="AQ15" s="133"/>
      <c r="AR15" s="133"/>
      <c r="AS15" s="133"/>
    </row>
    <row r="16" spans="1:45" s="92" customFormat="1" ht="123.75" hidden="1" customHeight="1" x14ac:dyDescent="0.25">
      <c r="A16" s="260" t="s">
        <v>198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93"/>
      <c r="M16" s="93"/>
      <c r="N16" s="93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O16" s="133"/>
      <c r="AP16" s="133"/>
      <c r="AQ16" s="133"/>
      <c r="AR16" s="133"/>
      <c r="AS16" s="133"/>
    </row>
    <row r="17" spans="1:45" s="92" customFormat="1" ht="21.6" hidden="1" customHeight="1" x14ac:dyDescent="0.25">
      <c r="A17" s="104" t="s">
        <v>8</v>
      </c>
      <c r="B17" s="104"/>
      <c r="C17" s="93"/>
      <c r="D17" s="93"/>
      <c r="E17" s="93"/>
      <c r="F17" s="93"/>
      <c r="G17" s="93"/>
      <c r="H17" s="104"/>
      <c r="I17" s="104"/>
      <c r="J17" s="104"/>
      <c r="K17" s="93"/>
      <c r="L17" s="93"/>
      <c r="M17" s="93"/>
      <c r="N17" s="93"/>
      <c r="O17" s="93"/>
      <c r="AO17" s="133"/>
      <c r="AP17" s="133"/>
      <c r="AQ17" s="133"/>
      <c r="AR17" s="133"/>
      <c r="AS17" s="133"/>
    </row>
    <row r="18" spans="1:45" s="92" customFormat="1" ht="21.6" hidden="1" customHeight="1" x14ac:dyDescent="0.25">
      <c r="A18" s="260" t="s">
        <v>150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110"/>
      <c r="M18" s="110"/>
      <c r="N18" s="110"/>
      <c r="O18" s="95"/>
      <c r="AO18" s="133"/>
      <c r="AP18" s="133"/>
      <c r="AQ18" s="133"/>
      <c r="AR18" s="133"/>
      <c r="AS18" s="133"/>
    </row>
    <row r="19" spans="1:45" s="92" customFormat="1" ht="21.6" hidden="1" customHeight="1" x14ac:dyDescent="0.25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110"/>
      <c r="M19" s="110"/>
      <c r="N19" s="110"/>
      <c r="O19" s="95"/>
      <c r="AO19" s="133"/>
      <c r="AP19" s="133"/>
      <c r="AQ19" s="133"/>
      <c r="AR19" s="133"/>
      <c r="AS19" s="133"/>
    </row>
    <row r="20" spans="1:45" s="92" customFormat="1" ht="105.75" hidden="1" customHeight="1" x14ac:dyDescent="0.25">
      <c r="A20" s="260"/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110"/>
      <c r="M20" s="110"/>
      <c r="N20" s="110"/>
      <c r="O20" s="95"/>
      <c r="AO20" s="133"/>
      <c r="AP20" s="133"/>
      <c r="AQ20" s="133"/>
      <c r="AR20" s="133"/>
      <c r="AS20" s="133"/>
    </row>
    <row r="21" spans="1:45" s="92" customFormat="1" ht="21.6" hidden="1" customHeight="1" x14ac:dyDescent="0.25">
      <c r="C21" s="95"/>
      <c r="D21" s="95"/>
      <c r="E21" s="95"/>
      <c r="F21" s="95"/>
      <c r="G21" s="95"/>
      <c r="H21" s="111"/>
      <c r="I21" s="111"/>
      <c r="J21" s="111"/>
      <c r="K21" s="95"/>
      <c r="L21" s="95"/>
      <c r="M21" s="95"/>
      <c r="N21" s="95"/>
      <c r="O21" s="95"/>
      <c r="AO21" s="133"/>
      <c r="AP21" s="133"/>
      <c r="AQ21" s="133"/>
      <c r="AR21" s="133"/>
      <c r="AS21" s="133"/>
    </row>
    <row r="22" spans="1:45" s="92" customFormat="1" ht="21.6" hidden="1" customHeight="1" x14ac:dyDescent="0.25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AO22" s="133"/>
      <c r="AP22" s="133"/>
      <c r="AQ22" s="133"/>
      <c r="AR22" s="133"/>
      <c r="AS22" s="133"/>
    </row>
    <row r="23" spans="1:45" s="88" customFormat="1" ht="38.25" customHeight="1" x14ac:dyDescent="0.25">
      <c r="A23" s="252" t="s">
        <v>24</v>
      </c>
      <c r="B23" s="242" t="s">
        <v>200</v>
      </c>
      <c r="C23" s="127" t="s">
        <v>129</v>
      </c>
      <c r="D23" s="97" t="s">
        <v>202</v>
      </c>
      <c r="E23" s="242" t="s">
        <v>130</v>
      </c>
      <c r="F23" s="252" t="s">
        <v>131</v>
      </c>
      <c r="G23" s="252" t="s">
        <v>132</v>
      </c>
      <c r="H23" s="244" t="s">
        <v>133</v>
      </c>
      <c r="I23" s="129" t="s">
        <v>245</v>
      </c>
      <c r="J23" s="258" t="s">
        <v>256</v>
      </c>
      <c r="K23" s="256" t="s">
        <v>25</v>
      </c>
      <c r="L23" s="242" t="s">
        <v>31</v>
      </c>
      <c r="M23" s="128" t="s">
        <v>143</v>
      </c>
      <c r="N23" s="97" t="s">
        <v>149</v>
      </c>
      <c r="O23" s="242" t="s">
        <v>4</v>
      </c>
      <c r="P23" s="249" t="s">
        <v>6</v>
      </c>
      <c r="Q23" s="254" t="s">
        <v>7</v>
      </c>
      <c r="R23" s="255"/>
      <c r="S23" s="247" t="s">
        <v>134</v>
      </c>
      <c r="T23" s="247" t="s">
        <v>135</v>
      </c>
      <c r="U23" s="247" t="s">
        <v>136</v>
      </c>
      <c r="V23" s="247" t="s">
        <v>137</v>
      </c>
      <c r="W23" s="247" t="s">
        <v>138</v>
      </c>
      <c r="X23" s="247" t="s">
        <v>139</v>
      </c>
      <c r="Y23" s="247" t="s">
        <v>140</v>
      </c>
      <c r="Z23" s="249" t="s">
        <v>5</v>
      </c>
      <c r="AC23" s="246" t="s">
        <v>145</v>
      </c>
      <c r="AD23" s="246"/>
      <c r="AE23" s="246"/>
      <c r="AF23" s="246"/>
      <c r="AG23" s="241" t="s">
        <v>146</v>
      </c>
      <c r="AH23" s="241"/>
      <c r="AI23" s="241"/>
      <c r="AJ23" s="241"/>
      <c r="AK23" s="241" t="s">
        <v>147</v>
      </c>
      <c r="AL23" s="241"/>
      <c r="AM23" s="241"/>
      <c r="AN23" s="241"/>
      <c r="AO23" s="134"/>
      <c r="AP23" s="133"/>
      <c r="AQ23" s="133"/>
      <c r="AR23" s="133"/>
      <c r="AS23" s="133"/>
    </row>
    <row r="24" spans="1:45" s="88" customFormat="1" ht="23.25" customHeight="1" x14ac:dyDescent="0.25">
      <c r="A24" s="242"/>
      <c r="B24" s="251"/>
      <c r="C24" s="131"/>
      <c r="D24" s="130" t="s">
        <v>203</v>
      </c>
      <c r="E24" s="251"/>
      <c r="F24" s="242"/>
      <c r="G24" s="242"/>
      <c r="H24" s="245"/>
      <c r="I24" s="129"/>
      <c r="J24" s="259"/>
      <c r="K24" s="257"/>
      <c r="L24" s="251"/>
      <c r="M24" s="96" t="s">
        <v>141</v>
      </c>
      <c r="N24" s="98"/>
      <c r="O24" s="243"/>
      <c r="P24" s="250"/>
      <c r="Q24" s="99" t="s">
        <v>141</v>
      </c>
      <c r="R24" s="100" t="s">
        <v>142</v>
      </c>
      <c r="S24" s="248"/>
      <c r="T24" s="248"/>
      <c r="U24" s="248"/>
      <c r="V24" s="248"/>
      <c r="W24" s="248"/>
      <c r="X24" s="248"/>
      <c r="Y24" s="248"/>
      <c r="Z24" s="250"/>
      <c r="AC24" s="120">
        <v>1</v>
      </c>
      <c r="AD24" s="120">
        <v>2</v>
      </c>
      <c r="AE24" s="120">
        <v>3</v>
      </c>
      <c r="AF24" s="120">
        <v>4</v>
      </c>
      <c r="AG24" s="121">
        <v>5</v>
      </c>
      <c r="AH24" s="121">
        <v>6</v>
      </c>
      <c r="AI24" s="121">
        <v>7</v>
      </c>
      <c r="AJ24" s="121">
        <v>8</v>
      </c>
      <c r="AK24" s="121">
        <v>9</v>
      </c>
      <c r="AL24" s="121">
        <v>10</v>
      </c>
      <c r="AM24" s="121">
        <v>11</v>
      </c>
      <c r="AN24" s="121">
        <v>12</v>
      </c>
      <c r="AO24" s="134"/>
      <c r="AP24" s="133"/>
      <c r="AQ24" s="133"/>
      <c r="AR24" s="133"/>
      <c r="AS24" s="133"/>
    </row>
    <row r="25" spans="1:45" s="26" customFormat="1" ht="183" customHeight="1" x14ac:dyDescent="0.25">
      <c r="A25" s="276" t="s">
        <v>156</v>
      </c>
      <c r="B25" s="135"/>
      <c r="C25" s="136" t="s">
        <v>159</v>
      </c>
      <c r="D25" s="136"/>
      <c r="E25" s="137"/>
      <c r="F25" s="137" t="s">
        <v>154</v>
      </c>
      <c r="G25" s="137" t="s">
        <v>151</v>
      </c>
      <c r="H25" s="135" t="s">
        <v>170</v>
      </c>
      <c r="I25" s="135"/>
      <c r="J25" s="135" t="s">
        <v>254</v>
      </c>
      <c r="K25" s="138" t="s">
        <v>152</v>
      </c>
      <c r="L25" s="135" t="s">
        <v>148</v>
      </c>
      <c r="M25" s="137">
        <v>2000</v>
      </c>
      <c r="N25" s="135" t="s">
        <v>153</v>
      </c>
      <c r="O25" s="139" t="s">
        <v>144</v>
      </c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1"/>
      <c r="AC25" s="142"/>
      <c r="AD25" s="143"/>
      <c r="AE25" s="142" t="s">
        <v>2</v>
      </c>
      <c r="AF25" s="142"/>
      <c r="AG25" s="144" t="s">
        <v>2</v>
      </c>
      <c r="AH25" s="141" t="s">
        <v>2</v>
      </c>
      <c r="AI25" s="141" t="s">
        <v>2</v>
      </c>
      <c r="AJ25" s="141" t="s">
        <v>2</v>
      </c>
      <c r="AK25" s="145" t="s">
        <v>2</v>
      </c>
      <c r="AL25" s="146" t="s">
        <v>2</v>
      </c>
      <c r="AM25" s="145" t="s">
        <v>2</v>
      </c>
      <c r="AN25" s="145" t="s">
        <v>2</v>
      </c>
      <c r="AO25" s="134"/>
      <c r="AP25" s="133"/>
      <c r="AQ25" s="133"/>
      <c r="AR25" s="133"/>
      <c r="AS25" s="133"/>
    </row>
    <row r="26" spans="1:45" s="26" customFormat="1" ht="64.5" customHeight="1" x14ac:dyDescent="0.25">
      <c r="A26" s="277"/>
      <c r="B26" s="135"/>
      <c r="C26" s="136"/>
      <c r="D26" s="136"/>
      <c r="E26" s="137"/>
      <c r="F26" s="137"/>
      <c r="G26" s="137"/>
      <c r="H26" s="135"/>
      <c r="I26" s="135"/>
      <c r="J26" s="135" t="s">
        <v>254</v>
      </c>
      <c r="K26" s="138" t="s">
        <v>171</v>
      </c>
      <c r="L26" s="135" t="s">
        <v>148</v>
      </c>
      <c r="M26" s="137">
        <v>700</v>
      </c>
      <c r="N26" s="135" t="s">
        <v>281</v>
      </c>
      <c r="O26" s="139" t="s">
        <v>144</v>
      </c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  <c r="AC26" s="142"/>
      <c r="AD26" s="143"/>
      <c r="AE26" s="142"/>
      <c r="AF26" s="142"/>
      <c r="AG26" s="144"/>
      <c r="AH26" s="141"/>
      <c r="AI26" s="141"/>
      <c r="AJ26" s="141"/>
      <c r="AK26" s="145"/>
      <c r="AL26" s="146"/>
      <c r="AM26" s="145"/>
      <c r="AN26" s="145"/>
      <c r="AO26" s="134"/>
      <c r="AP26" s="133"/>
      <c r="AQ26" s="133"/>
      <c r="AR26" s="133"/>
      <c r="AS26" s="133"/>
    </row>
    <row r="27" spans="1:45" s="26" customFormat="1" ht="64.5" customHeight="1" x14ac:dyDescent="0.25">
      <c r="A27" s="277"/>
      <c r="B27" s="135"/>
      <c r="C27" s="136"/>
      <c r="D27" s="136"/>
      <c r="E27" s="137"/>
      <c r="F27" s="137"/>
      <c r="G27" s="137"/>
      <c r="H27" s="135"/>
      <c r="I27" s="135"/>
      <c r="J27" s="135"/>
      <c r="K27" s="138" t="s">
        <v>291</v>
      </c>
      <c r="L27" s="135"/>
      <c r="M27" s="137"/>
      <c r="N27" s="135"/>
      <c r="O27" s="139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1"/>
      <c r="AC27" s="142">
        <v>84.69</v>
      </c>
      <c r="AD27" s="143">
        <v>84.69</v>
      </c>
      <c r="AE27" s="142"/>
      <c r="AF27" s="142">
        <f>82.02+90</f>
        <v>172.01999999999998</v>
      </c>
      <c r="AG27" s="144">
        <v>90</v>
      </c>
      <c r="AH27" s="141">
        <v>90</v>
      </c>
      <c r="AI27" s="141">
        <v>100.8</v>
      </c>
      <c r="AJ27" s="141">
        <v>125.48</v>
      </c>
      <c r="AK27" s="145">
        <v>90</v>
      </c>
      <c r="AL27" s="146">
        <v>103.5</v>
      </c>
      <c r="AM27" s="145">
        <v>90</v>
      </c>
      <c r="AN27" s="145">
        <v>90</v>
      </c>
      <c r="AO27" s="134">
        <f>AC27+AD27+AE27+AF27+AG27+AH27+AI27+AJ27+AK27+AL27+AM27+AN27</f>
        <v>1121.1799999999998</v>
      </c>
      <c r="AP27" s="133"/>
      <c r="AQ27" s="133"/>
      <c r="AR27" s="133"/>
      <c r="AS27" s="133"/>
    </row>
    <row r="28" spans="1:45" s="26" customFormat="1" ht="50.25" customHeight="1" x14ac:dyDescent="0.25">
      <c r="A28" s="277"/>
      <c r="B28" s="135"/>
      <c r="C28" s="136"/>
      <c r="D28" s="136"/>
      <c r="E28" s="137"/>
      <c r="F28" s="137"/>
      <c r="G28" s="137"/>
      <c r="H28" s="135"/>
      <c r="I28" s="135"/>
      <c r="J28" s="135" t="s">
        <v>254</v>
      </c>
      <c r="K28" s="138" t="s">
        <v>172</v>
      </c>
      <c r="L28" s="135" t="s">
        <v>148</v>
      </c>
      <c r="M28" s="137">
        <v>500</v>
      </c>
      <c r="N28" s="135" t="s">
        <v>281</v>
      </c>
      <c r="O28" s="139" t="s">
        <v>144</v>
      </c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1"/>
      <c r="AC28" s="142"/>
      <c r="AD28" s="143"/>
      <c r="AE28" s="142">
        <f>AC27+AD27</f>
        <v>169.38</v>
      </c>
      <c r="AF28" s="142"/>
      <c r="AG28" s="144"/>
      <c r="AH28" s="141">
        <f>AG27+AH27+AF27</f>
        <v>352.02</v>
      </c>
      <c r="AI28" s="141"/>
      <c r="AJ28" s="141"/>
      <c r="AK28" s="145">
        <f>AI27+AJ27+AK27</f>
        <v>316.27999999999997</v>
      </c>
      <c r="AL28" s="146"/>
      <c r="AM28" s="145"/>
      <c r="AN28" s="145">
        <f>AL27+AM27+AN27</f>
        <v>283.5</v>
      </c>
      <c r="AO28" s="134"/>
      <c r="AP28" s="133"/>
      <c r="AQ28" s="133"/>
      <c r="AR28" s="133"/>
      <c r="AS28" s="133"/>
    </row>
    <row r="29" spans="1:45" s="26" customFormat="1" ht="51" customHeight="1" x14ac:dyDescent="0.25">
      <c r="A29" s="277"/>
      <c r="B29" s="135"/>
      <c r="C29" s="136"/>
      <c r="D29" s="136"/>
      <c r="E29" s="137"/>
      <c r="F29" s="137"/>
      <c r="G29" s="137"/>
      <c r="H29" s="135"/>
      <c r="I29" s="135"/>
      <c r="J29" s="135" t="s">
        <v>254</v>
      </c>
      <c r="K29" s="138" t="s">
        <v>173</v>
      </c>
      <c r="L29" s="135" t="s">
        <v>148</v>
      </c>
      <c r="M29" s="137">
        <v>800</v>
      </c>
      <c r="N29" s="135" t="s">
        <v>280</v>
      </c>
      <c r="O29" s="139" t="s">
        <v>144</v>
      </c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1"/>
      <c r="AC29" s="142"/>
      <c r="AD29" s="322"/>
      <c r="AE29" s="323"/>
      <c r="AF29" s="323"/>
      <c r="AG29" s="324"/>
      <c r="AH29" s="325"/>
      <c r="AI29" s="325"/>
      <c r="AJ29" s="325" t="s">
        <v>2</v>
      </c>
      <c r="AK29" s="326" t="s">
        <v>2</v>
      </c>
      <c r="AL29" s="327"/>
      <c r="AM29" s="326"/>
      <c r="AN29" s="326"/>
      <c r="AO29" s="134"/>
      <c r="AP29" s="133"/>
      <c r="AQ29" s="133"/>
      <c r="AR29" s="133"/>
      <c r="AS29" s="133"/>
    </row>
    <row r="30" spans="1:45" s="26" customFormat="1" ht="52.5" customHeight="1" x14ac:dyDescent="0.25">
      <c r="A30" s="278"/>
      <c r="B30" s="135"/>
      <c r="C30" s="136"/>
      <c r="D30" s="136"/>
      <c r="E30" s="137"/>
      <c r="F30" s="137"/>
      <c r="G30" s="137"/>
      <c r="H30" s="135"/>
      <c r="I30" s="135"/>
      <c r="J30" s="135" t="s">
        <v>254</v>
      </c>
      <c r="K30" s="138" t="s">
        <v>174</v>
      </c>
      <c r="L30" s="135" t="s">
        <v>148</v>
      </c>
      <c r="M30" s="137">
        <v>800</v>
      </c>
      <c r="N30" s="135" t="s">
        <v>280</v>
      </c>
      <c r="O30" s="139" t="s">
        <v>144</v>
      </c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  <c r="AC30" s="142"/>
      <c r="AD30" s="322"/>
      <c r="AE30" s="323"/>
      <c r="AF30" s="323"/>
      <c r="AG30" s="324"/>
      <c r="AH30" s="325"/>
      <c r="AI30" s="325" t="s">
        <v>2</v>
      </c>
      <c r="AJ30" s="325" t="s">
        <v>2</v>
      </c>
      <c r="AK30" s="326"/>
      <c r="AL30" s="327"/>
      <c r="AM30" s="326"/>
      <c r="AN30" s="326"/>
      <c r="AO30" s="134"/>
      <c r="AP30" s="133"/>
      <c r="AQ30" s="133"/>
      <c r="AR30" s="133"/>
      <c r="AS30" s="133"/>
    </row>
    <row r="31" spans="1:45" s="125" customFormat="1" ht="117.75" customHeight="1" x14ac:dyDescent="0.25">
      <c r="A31" s="279" t="s">
        <v>157</v>
      </c>
      <c r="B31" s="147" t="s">
        <v>212</v>
      </c>
      <c r="C31" s="148" t="s">
        <v>191</v>
      </c>
      <c r="D31" s="148" t="s">
        <v>213</v>
      </c>
      <c r="E31" s="148" t="s">
        <v>192</v>
      </c>
      <c r="F31" s="149" t="s">
        <v>199</v>
      </c>
      <c r="G31" s="149" t="s">
        <v>195</v>
      </c>
      <c r="H31" s="150" t="s">
        <v>251</v>
      </c>
      <c r="I31" s="148" t="s">
        <v>265</v>
      </c>
      <c r="J31" s="148" t="s">
        <v>254</v>
      </c>
      <c r="K31" s="151" t="s">
        <v>215</v>
      </c>
      <c r="L31" s="148" t="s">
        <v>209</v>
      </c>
      <c r="M31" s="147">
        <v>3900</v>
      </c>
      <c r="N31" s="148" t="s">
        <v>281</v>
      </c>
      <c r="O31" s="139" t="s">
        <v>144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3"/>
      <c r="AC31" s="153"/>
      <c r="AD31" s="328"/>
      <c r="AE31" s="329"/>
      <c r="AF31" s="329"/>
      <c r="AG31" s="328"/>
      <c r="AH31" s="329"/>
      <c r="AI31" s="329"/>
      <c r="AJ31" s="329"/>
      <c r="AK31" s="329"/>
      <c r="AL31" s="328"/>
      <c r="AM31" s="329" t="s">
        <v>2</v>
      </c>
      <c r="AN31" s="382">
        <v>3861</v>
      </c>
      <c r="AO31" s="134"/>
      <c r="AP31" s="133"/>
      <c r="AQ31" s="133"/>
      <c r="AR31" s="133"/>
      <c r="AS31" s="133"/>
    </row>
    <row r="32" spans="1:45" s="125" customFormat="1" ht="125.25" customHeight="1" x14ac:dyDescent="0.25">
      <c r="A32" s="279"/>
      <c r="B32" s="147" t="s">
        <v>212</v>
      </c>
      <c r="C32" s="148" t="s">
        <v>191</v>
      </c>
      <c r="D32" s="148" t="s">
        <v>213</v>
      </c>
      <c r="E32" s="148" t="s">
        <v>192</v>
      </c>
      <c r="F32" s="149" t="s">
        <v>199</v>
      </c>
      <c r="G32" s="149" t="s">
        <v>195</v>
      </c>
      <c r="H32" s="150" t="s">
        <v>251</v>
      </c>
      <c r="I32" s="148" t="s">
        <v>265</v>
      </c>
      <c r="J32" s="148" t="s">
        <v>254</v>
      </c>
      <c r="K32" s="154" t="s">
        <v>214</v>
      </c>
      <c r="L32" s="148" t="s">
        <v>209</v>
      </c>
      <c r="M32" s="147">
        <v>2020</v>
      </c>
      <c r="N32" s="148" t="s">
        <v>281</v>
      </c>
      <c r="O32" s="139" t="s">
        <v>144</v>
      </c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3"/>
      <c r="AC32" s="153" t="s">
        <v>2</v>
      </c>
      <c r="AD32" s="330" t="s">
        <v>2</v>
      </c>
      <c r="AE32" s="331" t="s">
        <v>2</v>
      </c>
      <c r="AF32" s="329" t="s">
        <v>2</v>
      </c>
      <c r="AG32" s="330" t="s">
        <v>2</v>
      </c>
      <c r="AH32" s="331">
        <v>1999.8</v>
      </c>
      <c r="AI32" s="331"/>
      <c r="AJ32" s="329"/>
      <c r="AK32" s="329"/>
      <c r="AL32" s="330"/>
      <c r="AM32" s="331"/>
      <c r="AN32" s="331"/>
      <c r="AO32" s="134"/>
      <c r="AP32" s="133"/>
      <c r="AQ32" s="133"/>
      <c r="AR32" s="133"/>
      <c r="AS32" s="133"/>
    </row>
    <row r="33" spans="1:45" s="26" customFormat="1" ht="137.25" customHeight="1" x14ac:dyDescent="0.25">
      <c r="A33" s="279"/>
      <c r="B33" s="271" t="s">
        <v>205</v>
      </c>
      <c r="C33" s="271" t="s">
        <v>191</v>
      </c>
      <c r="D33" s="271" t="s">
        <v>207</v>
      </c>
      <c r="E33" s="271" t="s">
        <v>206</v>
      </c>
      <c r="F33" s="269" t="s">
        <v>193</v>
      </c>
      <c r="G33" s="269" t="s">
        <v>194</v>
      </c>
      <c r="H33" s="270" t="s">
        <v>247</v>
      </c>
      <c r="I33" s="271" t="s">
        <v>264</v>
      </c>
      <c r="J33" s="148" t="s">
        <v>254</v>
      </c>
      <c r="K33" s="154" t="s">
        <v>252</v>
      </c>
      <c r="L33" s="148"/>
      <c r="M33" s="156">
        <v>24986</v>
      </c>
      <c r="N33" s="148" t="s">
        <v>280</v>
      </c>
      <c r="O33" s="139" t="s">
        <v>144</v>
      </c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8"/>
      <c r="AC33" s="142"/>
      <c r="AD33" s="332"/>
      <c r="AE33" s="333"/>
      <c r="AF33" s="323"/>
      <c r="AG33" s="334"/>
      <c r="AH33" s="335"/>
      <c r="AI33" s="335" t="s">
        <v>2</v>
      </c>
      <c r="AJ33" s="325">
        <v>24298.880000000001</v>
      </c>
      <c r="AK33" s="326"/>
      <c r="AL33" s="336"/>
      <c r="AM33" s="337"/>
      <c r="AN33" s="337"/>
      <c r="AO33" s="134"/>
      <c r="AP33" s="133"/>
      <c r="AQ33" s="133"/>
      <c r="AR33" s="133"/>
      <c r="AS33" s="133"/>
    </row>
    <row r="34" spans="1:45" s="26" customFormat="1" ht="94.5" customHeight="1" x14ac:dyDescent="0.25">
      <c r="A34" s="279"/>
      <c r="B34" s="271"/>
      <c r="C34" s="271"/>
      <c r="D34" s="271"/>
      <c r="E34" s="271"/>
      <c r="F34" s="269"/>
      <c r="G34" s="269"/>
      <c r="H34" s="270"/>
      <c r="I34" s="271"/>
      <c r="J34" s="271" t="s">
        <v>254</v>
      </c>
      <c r="K34" s="162" t="s">
        <v>208</v>
      </c>
      <c r="L34" s="148" t="s">
        <v>123</v>
      </c>
      <c r="M34" s="156">
        <v>2000</v>
      </c>
      <c r="N34" s="148" t="s">
        <v>281</v>
      </c>
      <c r="O34" s="139" t="s">
        <v>144</v>
      </c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8"/>
      <c r="AC34" s="142"/>
      <c r="AD34" s="332"/>
      <c r="AE34" s="333"/>
      <c r="AF34" s="323"/>
      <c r="AG34" s="334">
        <v>1945</v>
      </c>
      <c r="AH34" s="335"/>
      <c r="AI34" s="335"/>
      <c r="AJ34" s="325"/>
      <c r="AK34" s="326"/>
      <c r="AL34" s="336"/>
      <c r="AM34" s="337"/>
      <c r="AN34" s="337"/>
      <c r="AO34" s="134"/>
      <c r="AP34" s="133"/>
      <c r="AQ34" s="133"/>
      <c r="AR34" s="133"/>
      <c r="AS34" s="133"/>
    </row>
    <row r="35" spans="1:45" s="26" customFormat="1" ht="75.75" customHeight="1" x14ac:dyDescent="0.25">
      <c r="A35" s="279"/>
      <c r="B35" s="271"/>
      <c r="C35" s="271"/>
      <c r="D35" s="271"/>
      <c r="E35" s="271"/>
      <c r="F35" s="269"/>
      <c r="G35" s="269"/>
      <c r="H35" s="270"/>
      <c r="I35" s="271"/>
      <c r="J35" s="271"/>
      <c r="K35" s="162" t="s">
        <v>210</v>
      </c>
      <c r="L35" s="148" t="s">
        <v>123</v>
      </c>
      <c r="M35" s="156">
        <v>1986</v>
      </c>
      <c r="N35" s="148" t="s">
        <v>281</v>
      </c>
      <c r="O35" s="139" t="s">
        <v>144</v>
      </c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8"/>
      <c r="AC35" s="142"/>
      <c r="AD35" s="332"/>
      <c r="AE35" s="333" t="s">
        <v>2</v>
      </c>
      <c r="AF35" s="323" t="s">
        <v>2</v>
      </c>
      <c r="AG35" s="334"/>
      <c r="AH35" s="335">
        <v>1986</v>
      </c>
      <c r="AI35" s="335"/>
      <c r="AJ35" s="325"/>
      <c r="AK35" s="326"/>
      <c r="AL35" s="336"/>
      <c r="AM35" s="337"/>
      <c r="AN35" s="337"/>
      <c r="AO35" s="134"/>
      <c r="AP35" s="133"/>
      <c r="AQ35" s="133"/>
      <c r="AR35" s="133"/>
      <c r="AS35" s="133"/>
    </row>
    <row r="36" spans="1:45" s="26" customFormat="1" ht="79.5" customHeight="1" x14ac:dyDescent="0.25">
      <c r="A36" s="279"/>
      <c r="B36" s="271"/>
      <c r="C36" s="271"/>
      <c r="D36" s="271"/>
      <c r="E36" s="271"/>
      <c r="F36" s="269"/>
      <c r="G36" s="269"/>
      <c r="H36" s="270"/>
      <c r="I36" s="271"/>
      <c r="J36" s="271"/>
      <c r="K36" s="155" t="s">
        <v>211</v>
      </c>
      <c r="L36" s="148" t="s">
        <v>123</v>
      </c>
      <c r="M36" s="156">
        <v>1999.5</v>
      </c>
      <c r="N36" s="148" t="s">
        <v>281</v>
      </c>
      <c r="O36" s="139" t="s">
        <v>144</v>
      </c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8"/>
      <c r="AC36" s="142"/>
      <c r="AD36" s="332"/>
      <c r="AE36" s="333"/>
      <c r="AF36" s="323"/>
      <c r="AG36" s="334"/>
      <c r="AH36" s="335"/>
      <c r="AI36" s="335">
        <v>1944.51</v>
      </c>
      <c r="AJ36" s="325"/>
      <c r="AK36" s="326" t="s">
        <v>2</v>
      </c>
      <c r="AL36" s="336"/>
      <c r="AM36" s="337"/>
      <c r="AN36" s="337"/>
      <c r="AO36" s="134"/>
      <c r="AP36" s="133"/>
      <c r="AQ36" s="133"/>
      <c r="AR36" s="133"/>
      <c r="AS36" s="133"/>
    </row>
    <row r="37" spans="1:45" s="26" customFormat="1" ht="105.75" customHeight="1" x14ac:dyDescent="0.25">
      <c r="A37" s="279"/>
      <c r="B37" s="271"/>
      <c r="C37" s="271"/>
      <c r="D37" s="271"/>
      <c r="E37" s="271"/>
      <c r="F37" s="269"/>
      <c r="G37" s="269"/>
      <c r="H37" s="270"/>
      <c r="I37" s="271"/>
      <c r="J37" s="271"/>
      <c r="K37" s="155" t="s">
        <v>237</v>
      </c>
      <c r="L37" s="148" t="s">
        <v>123</v>
      </c>
      <c r="M37" s="163">
        <v>6450</v>
      </c>
      <c r="N37" s="164" t="s">
        <v>281</v>
      </c>
      <c r="O37" s="139" t="s">
        <v>144</v>
      </c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6"/>
      <c r="AC37" s="167"/>
      <c r="AD37" s="338">
        <v>6300</v>
      </c>
      <c r="AE37" s="339"/>
      <c r="AF37" s="340"/>
      <c r="AG37" s="341"/>
      <c r="AH37" s="342"/>
      <c r="AI37" s="342"/>
      <c r="AJ37" s="343"/>
      <c r="AK37" s="344"/>
      <c r="AL37" s="336"/>
      <c r="AM37" s="337"/>
      <c r="AN37" s="337"/>
      <c r="AO37" s="134"/>
      <c r="AP37" s="133"/>
      <c r="AQ37" s="133"/>
      <c r="AR37" s="133"/>
      <c r="AS37" s="133"/>
    </row>
    <row r="38" spans="1:45" s="26" customFormat="1" ht="105.75" customHeight="1" x14ac:dyDescent="0.25">
      <c r="A38" s="279"/>
      <c r="B38" s="147"/>
      <c r="C38" s="148" t="s">
        <v>242</v>
      </c>
      <c r="D38" s="271" t="s">
        <v>243</v>
      </c>
      <c r="E38" s="148" t="s">
        <v>230</v>
      </c>
      <c r="F38" s="149" t="s">
        <v>244</v>
      </c>
      <c r="G38" s="269" t="s">
        <v>239</v>
      </c>
      <c r="H38" s="270" t="s">
        <v>240</v>
      </c>
      <c r="I38" s="270" t="s">
        <v>246</v>
      </c>
      <c r="J38" s="148" t="s">
        <v>254</v>
      </c>
      <c r="K38" s="155" t="s">
        <v>253</v>
      </c>
      <c r="L38" s="148" t="s">
        <v>123</v>
      </c>
      <c r="M38" s="163">
        <v>2999.82</v>
      </c>
      <c r="N38" s="164" t="s">
        <v>281</v>
      </c>
      <c r="O38" s="139" t="s">
        <v>144</v>
      </c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6"/>
      <c r="AC38" s="167"/>
      <c r="AD38" s="338"/>
      <c r="AE38" s="339"/>
      <c r="AF38" s="340"/>
      <c r="AG38" s="341"/>
      <c r="AH38" s="342"/>
      <c r="AI38" s="342"/>
      <c r="AJ38" s="343"/>
      <c r="AK38" s="344"/>
      <c r="AL38" s="336"/>
      <c r="AM38" s="337"/>
      <c r="AN38" s="337">
        <v>2969.82</v>
      </c>
      <c r="AO38" s="134"/>
      <c r="AP38" s="133"/>
      <c r="AQ38" s="133"/>
      <c r="AR38" s="133"/>
      <c r="AS38" s="133"/>
    </row>
    <row r="39" spans="1:45" s="26" customFormat="1" ht="106.5" customHeight="1" x14ac:dyDescent="0.25">
      <c r="A39" s="279"/>
      <c r="B39" s="147" t="s">
        <v>241</v>
      </c>
      <c r="C39" s="148"/>
      <c r="D39" s="271"/>
      <c r="E39" s="148"/>
      <c r="F39" s="149"/>
      <c r="G39" s="269"/>
      <c r="H39" s="270"/>
      <c r="I39" s="270"/>
      <c r="J39" s="148" t="s">
        <v>254</v>
      </c>
      <c r="K39" s="155" t="s">
        <v>238</v>
      </c>
      <c r="L39" s="148" t="s">
        <v>209</v>
      </c>
      <c r="M39" s="163">
        <f>72.3+558.25+710+390.5+497.75+539+852.5+648+247.5+715+682+343+682+682+635.25+635.25+682+682+596.75</f>
        <v>10851.05</v>
      </c>
      <c r="N39" s="164" t="s">
        <v>281</v>
      </c>
      <c r="O39" s="139" t="s">
        <v>144</v>
      </c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6"/>
      <c r="AC39" s="167"/>
      <c r="AD39" s="338"/>
      <c r="AE39" s="339">
        <f>602.5+558.25</f>
        <v>1160.75</v>
      </c>
      <c r="AF39" s="340"/>
      <c r="AG39" s="341">
        <v>492.77</v>
      </c>
      <c r="AH39" s="342">
        <f>843.97+ 533.61</f>
        <v>1377.58</v>
      </c>
      <c r="AI39" s="342">
        <v>696.96</v>
      </c>
      <c r="AJ39" s="343">
        <v>707.85</v>
      </c>
      <c r="AK39" s="344">
        <f>675.18+ 339.57+ 759.58</f>
        <v>1774.33</v>
      </c>
      <c r="AL39" s="336">
        <v>675.18</v>
      </c>
      <c r="AM39" s="337" t="s">
        <v>2</v>
      </c>
      <c r="AN39" s="337">
        <v>590.78</v>
      </c>
      <c r="AO39" s="383">
        <f>AE39+AG39+AH39+AI39+AJ39+AK39+AL39+AN39</f>
        <v>7476.2</v>
      </c>
      <c r="AP39" s="133"/>
      <c r="AQ39" s="133"/>
      <c r="AR39" s="133"/>
      <c r="AS39" s="133"/>
    </row>
    <row r="40" spans="1:45" s="26" customFormat="1" ht="61.5" customHeight="1" thickBot="1" x14ac:dyDescent="0.3">
      <c r="A40" s="271" t="s">
        <v>0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168">
        <f>M31+M32+M33+M34+M35+M36+M37+M38+M39</f>
        <v>57192.369999999995</v>
      </c>
      <c r="N40" s="148"/>
      <c r="O40" s="139" t="s">
        <v>144</v>
      </c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70"/>
      <c r="AC40" s="171"/>
      <c r="AD40" s="345"/>
      <c r="AE40" s="346"/>
      <c r="AF40" s="347"/>
      <c r="AG40" s="348"/>
      <c r="AH40" s="349"/>
      <c r="AI40" s="349">
        <f>AG39+AH39+AI39</f>
        <v>2567.31</v>
      </c>
      <c r="AJ40" s="350"/>
      <c r="AK40" s="351">
        <f>AJ39+AK39</f>
        <v>2482.1799999999998</v>
      </c>
      <c r="AL40" s="336"/>
      <c r="AM40" s="337"/>
      <c r="AN40" s="337">
        <f>AL39+AN39</f>
        <v>1265.96</v>
      </c>
      <c r="AO40" s="134"/>
      <c r="AP40" s="133"/>
      <c r="AQ40" s="133"/>
      <c r="AR40" s="133"/>
      <c r="AS40" s="133"/>
    </row>
    <row r="41" spans="1:45" s="89" customFormat="1" ht="117.75" customHeight="1" thickBot="1" x14ac:dyDescent="0.3">
      <c r="A41" s="172"/>
      <c r="B41" s="172"/>
      <c r="C41" s="172" t="s">
        <v>186</v>
      </c>
      <c r="D41" s="172"/>
      <c r="E41" s="173" t="s">
        <v>187</v>
      </c>
      <c r="F41" s="172" t="s">
        <v>188</v>
      </c>
      <c r="G41" s="172" t="s">
        <v>189</v>
      </c>
      <c r="H41" s="174" t="s">
        <v>190</v>
      </c>
      <c r="I41" s="175" t="s">
        <v>279</v>
      </c>
      <c r="J41" s="174" t="s">
        <v>254</v>
      </c>
      <c r="K41" s="173" t="s">
        <v>290</v>
      </c>
      <c r="L41" s="172" t="s">
        <v>123</v>
      </c>
      <c r="M41" s="176">
        <v>7500</v>
      </c>
      <c r="N41" s="177" t="s">
        <v>283</v>
      </c>
      <c r="O41" s="139" t="s">
        <v>144</v>
      </c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9"/>
      <c r="AC41" s="180"/>
      <c r="AD41" s="352"/>
      <c r="AE41" s="353" t="s">
        <v>21</v>
      </c>
      <c r="AF41" s="354" t="s">
        <v>2</v>
      </c>
      <c r="AG41" s="355" t="s">
        <v>2</v>
      </c>
      <c r="AH41" s="356" t="s">
        <v>21</v>
      </c>
      <c r="AI41" s="356"/>
      <c r="AJ41" s="357" t="s">
        <v>21</v>
      </c>
      <c r="AK41" s="358" t="s">
        <v>2</v>
      </c>
      <c r="AL41" s="359" t="s">
        <v>2</v>
      </c>
      <c r="AM41" s="360"/>
      <c r="AN41" s="360" t="s">
        <v>2</v>
      </c>
      <c r="AO41" s="134"/>
      <c r="AP41" s="133"/>
      <c r="AQ41" s="133"/>
      <c r="AR41" s="133"/>
      <c r="AS41" s="133"/>
    </row>
    <row r="42" spans="1:45" s="126" customFormat="1" ht="84" customHeight="1" x14ac:dyDescent="0.25">
      <c r="A42" s="181" t="s">
        <v>217</v>
      </c>
      <c r="B42" s="182"/>
      <c r="C42" s="183"/>
      <c r="D42" s="182"/>
      <c r="E42" s="182"/>
      <c r="F42" s="183" t="s">
        <v>222</v>
      </c>
      <c r="G42" s="283" t="s">
        <v>223</v>
      </c>
      <c r="H42" s="283" t="s">
        <v>266</v>
      </c>
      <c r="I42" s="283" t="s">
        <v>267</v>
      </c>
      <c r="J42" s="184" t="s">
        <v>254</v>
      </c>
      <c r="K42" s="184" t="s">
        <v>155</v>
      </c>
      <c r="L42" s="184" t="s">
        <v>123</v>
      </c>
      <c r="M42" s="185">
        <v>15000</v>
      </c>
      <c r="N42" s="186" t="s">
        <v>280</v>
      </c>
      <c r="O42" s="139" t="s">
        <v>144</v>
      </c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8"/>
      <c r="AC42" s="188"/>
      <c r="AD42" s="361"/>
      <c r="AE42" s="362"/>
      <c r="AF42" s="363" t="s">
        <v>21</v>
      </c>
      <c r="AG42" s="361"/>
      <c r="AH42" s="362"/>
      <c r="AI42" s="362"/>
      <c r="AJ42" s="363" t="s">
        <v>21</v>
      </c>
      <c r="AK42" s="363"/>
      <c r="AL42" s="334"/>
      <c r="AM42" s="335"/>
      <c r="AN42" s="335"/>
      <c r="AO42" s="134"/>
      <c r="AP42" s="133"/>
      <c r="AQ42" s="133"/>
      <c r="AR42" s="133"/>
      <c r="AS42" s="133"/>
    </row>
    <row r="43" spans="1:45" s="126" customFormat="1" ht="135" customHeight="1" x14ac:dyDescent="0.25">
      <c r="A43" s="189"/>
      <c r="B43" s="182"/>
      <c r="C43" s="183"/>
      <c r="D43" s="182"/>
      <c r="E43" s="182"/>
      <c r="F43" s="183"/>
      <c r="G43" s="283"/>
      <c r="H43" s="283"/>
      <c r="I43" s="283"/>
      <c r="J43" s="184" t="s">
        <v>254</v>
      </c>
      <c r="K43" s="184" t="s">
        <v>268</v>
      </c>
      <c r="L43" s="184" t="s">
        <v>209</v>
      </c>
      <c r="M43" s="190">
        <v>6561.5</v>
      </c>
      <c r="N43" s="186" t="s">
        <v>280</v>
      </c>
      <c r="O43" s="139" t="s">
        <v>144</v>
      </c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8"/>
      <c r="AC43" s="188"/>
      <c r="AD43" s="361"/>
      <c r="AE43" s="362"/>
      <c r="AF43" s="363"/>
      <c r="AG43" s="361"/>
      <c r="AH43" s="362"/>
      <c r="AI43" s="362"/>
      <c r="AJ43" s="363"/>
      <c r="AK43" s="363"/>
      <c r="AL43" s="334"/>
      <c r="AM43" s="335"/>
      <c r="AN43" s="335">
        <v>6561.5</v>
      </c>
      <c r="AO43" s="134"/>
      <c r="AP43" s="133"/>
      <c r="AQ43" s="133"/>
      <c r="AR43" s="133"/>
      <c r="AS43" s="133"/>
    </row>
    <row r="44" spans="1:45" s="126" customFormat="1" ht="147" customHeight="1" x14ac:dyDescent="0.25">
      <c r="A44" s="181" t="s">
        <v>271</v>
      </c>
      <c r="B44" s="182" t="s">
        <v>218</v>
      </c>
      <c r="C44" s="183" t="s">
        <v>219</v>
      </c>
      <c r="D44" s="182" t="s">
        <v>221</v>
      </c>
      <c r="E44" s="182" t="s">
        <v>220</v>
      </c>
      <c r="F44" s="183"/>
      <c r="G44" s="283"/>
      <c r="H44" s="283"/>
      <c r="I44" s="283"/>
      <c r="J44" s="184" t="s">
        <v>254</v>
      </c>
      <c r="K44" s="184" t="s">
        <v>269</v>
      </c>
      <c r="L44" s="184" t="s">
        <v>123</v>
      </c>
      <c r="M44" s="191">
        <v>3550</v>
      </c>
      <c r="N44" s="183" t="s">
        <v>280</v>
      </c>
      <c r="O44" s="139" t="s">
        <v>144</v>
      </c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1"/>
      <c r="AC44" s="141"/>
      <c r="AD44" s="334"/>
      <c r="AE44" s="335"/>
      <c r="AF44" s="325"/>
      <c r="AG44" s="334"/>
      <c r="AH44" s="335"/>
      <c r="AI44" s="335"/>
      <c r="AJ44" s="325"/>
      <c r="AK44" s="325"/>
      <c r="AL44" s="334"/>
      <c r="AM44" s="335">
        <v>3118.5</v>
      </c>
      <c r="AN44" s="335"/>
      <c r="AO44" s="134"/>
      <c r="AP44" s="133"/>
      <c r="AQ44" s="133"/>
      <c r="AR44" s="133"/>
      <c r="AS44" s="133"/>
    </row>
    <row r="45" spans="1:45" s="26" customFormat="1" ht="120" customHeight="1" x14ac:dyDescent="0.25">
      <c r="A45" s="288" t="s">
        <v>271</v>
      </c>
      <c r="B45" s="287" t="s">
        <v>224</v>
      </c>
      <c r="C45" s="287" t="s">
        <v>219</v>
      </c>
      <c r="D45" s="287" t="s">
        <v>225</v>
      </c>
      <c r="E45" s="287" t="s">
        <v>220</v>
      </c>
      <c r="F45" s="287" t="s">
        <v>188</v>
      </c>
      <c r="G45" s="287" t="s">
        <v>226</v>
      </c>
      <c r="H45" s="289" t="s">
        <v>227</v>
      </c>
      <c r="I45" s="289" t="s">
        <v>263</v>
      </c>
      <c r="J45" s="194" t="s">
        <v>254</v>
      </c>
      <c r="K45" s="193" t="s">
        <v>287</v>
      </c>
      <c r="L45" s="193" t="s">
        <v>123</v>
      </c>
      <c r="M45" s="192">
        <f>2594</f>
        <v>2594</v>
      </c>
      <c r="N45" s="189" t="s">
        <v>281</v>
      </c>
      <c r="O45" s="139" t="s">
        <v>144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6"/>
      <c r="AC45" s="142"/>
      <c r="AD45" s="332"/>
      <c r="AE45" s="333"/>
      <c r="AF45" s="323"/>
      <c r="AG45" s="334">
        <v>2522.66</v>
      </c>
      <c r="AH45" s="335"/>
      <c r="AI45" s="335"/>
      <c r="AJ45" s="325"/>
      <c r="AK45" s="326"/>
      <c r="AL45" s="336"/>
      <c r="AM45" s="337"/>
      <c r="AN45" s="337"/>
      <c r="AO45" s="134"/>
      <c r="AP45" s="133"/>
      <c r="AQ45" s="133"/>
      <c r="AR45" s="133"/>
      <c r="AS45" s="133"/>
    </row>
    <row r="46" spans="1:45" s="26" customFormat="1" ht="196.5" customHeight="1" x14ac:dyDescent="0.25">
      <c r="A46" s="288"/>
      <c r="B46" s="287"/>
      <c r="C46" s="287"/>
      <c r="D46" s="287"/>
      <c r="E46" s="287"/>
      <c r="F46" s="287"/>
      <c r="G46" s="287"/>
      <c r="H46" s="289"/>
      <c r="I46" s="289"/>
      <c r="J46" s="194" t="s">
        <v>254</v>
      </c>
      <c r="K46" s="193" t="s">
        <v>270</v>
      </c>
      <c r="L46" s="193" t="s">
        <v>123</v>
      </c>
      <c r="M46" s="192">
        <v>2784</v>
      </c>
      <c r="N46" s="189" t="s">
        <v>281</v>
      </c>
      <c r="O46" s="139" t="s">
        <v>144</v>
      </c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6"/>
      <c r="AC46" s="142"/>
      <c r="AD46" s="332"/>
      <c r="AE46" s="333"/>
      <c r="AF46" s="323"/>
      <c r="AG46" s="334"/>
      <c r="AH46" s="335"/>
      <c r="AI46" s="335"/>
      <c r="AJ46" s="325"/>
      <c r="AK46" s="326"/>
      <c r="AL46" s="336"/>
      <c r="AM46" s="337"/>
      <c r="AN46" s="337">
        <v>2756.16</v>
      </c>
      <c r="AO46" s="134"/>
      <c r="AP46" s="133"/>
      <c r="AQ46" s="133"/>
      <c r="AR46" s="133"/>
      <c r="AS46" s="133"/>
    </row>
    <row r="47" spans="1:45" s="26" customFormat="1" ht="79.5" customHeight="1" thickBot="1" x14ac:dyDescent="0.3">
      <c r="A47" s="137"/>
      <c r="B47" s="137"/>
      <c r="C47" s="137"/>
      <c r="D47" s="137"/>
      <c r="E47" s="137"/>
      <c r="F47" s="137"/>
      <c r="G47" s="197"/>
      <c r="H47" s="139"/>
      <c r="I47" s="139"/>
      <c r="J47" s="139"/>
      <c r="K47" s="139" t="s">
        <v>158</v>
      </c>
      <c r="L47" s="135" t="s">
        <v>123</v>
      </c>
      <c r="M47" s="137">
        <v>5000</v>
      </c>
      <c r="N47" s="135"/>
      <c r="O47" s="139" t="s">
        <v>144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6"/>
      <c r="AC47" s="142"/>
      <c r="AD47" s="332" t="s">
        <v>21</v>
      </c>
      <c r="AE47" s="333" t="s">
        <v>21</v>
      </c>
      <c r="AF47" s="323"/>
      <c r="AG47" s="334" t="s">
        <v>21</v>
      </c>
      <c r="AH47" s="335" t="s">
        <v>21</v>
      </c>
      <c r="AI47" s="335"/>
      <c r="AJ47" s="325"/>
      <c r="AK47" s="326"/>
      <c r="AL47" s="336" t="s">
        <v>21</v>
      </c>
      <c r="AM47" s="337" t="s">
        <v>21</v>
      </c>
      <c r="AN47" s="337"/>
      <c r="AO47" s="134"/>
      <c r="AP47" s="133"/>
      <c r="AQ47" s="133"/>
      <c r="AR47" s="133"/>
      <c r="AS47" s="133"/>
    </row>
    <row r="48" spans="1:45" s="90" customFormat="1" ht="102" customHeight="1" thickBot="1" x14ac:dyDescent="0.3">
      <c r="A48" s="198" t="s">
        <v>201</v>
      </c>
      <c r="B48" s="199"/>
      <c r="C48" s="199" t="s">
        <v>182</v>
      </c>
      <c r="D48" s="199" t="s">
        <v>204</v>
      </c>
      <c r="E48" s="199" t="s">
        <v>183</v>
      </c>
      <c r="F48" s="199" t="s">
        <v>184</v>
      </c>
      <c r="G48" s="200" t="s">
        <v>185</v>
      </c>
      <c r="H48" s="200" t="s">
        <v>260</v>
      </c>
      <c r="I48" s="200" t="s">
        <v>261</v>
      </c>
      <c r="J48" s="200" t="s">
        <v>254</v>
      </c>
      <c r="K48" s="201" t="s">
        <v>286</v>
      </c>
      <c r="L48" s="202" t="s">
        <v>259</v>
      </c>
      <c r="M48" s="203">
        <f>6579+5747.5+5991.84+3803+5994.5+5985</f>
        <v>34100.839999999997</v>
      </c>
      <c r="N48" s="204" t="s">
        <v>280</v>
      </c>
      <c r="O48" s="139" t="s">
        <v>144</v>
      </c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6"/>
      <c r="AC48" s="207"/>
      <c r="AD48" s="364"/>
      <c r="AE48" s="365"/>
      <c r="AF48" s="366"/>
      <c r="AG48" s="367"/>
      <c r="AH48" s="368"/>
      <c r="AI48" s="368"/>
      <c r="AJ48" s="369"/>
      <c r="AK48" s="370"/>
      <c r="AL48" s="371" t="s">
        <v>288</v>
      </c>
      <c r="AM48" s="372" t="s">
        <v>289</v>
      </c>
      <c r="AN48" s="372" t="s">
        <v>2</v>
      </c>
      <c r="AO48" s="134"/>
      <c r="AP48" s="133"/>
      <c r="AQ48" s="133"/>
      <c r="AR48" s="133"/>
      <c r="AS48" s="133"/>
    </row>
    <row r="49" spans="1:45" s="91" customFormat="1" ht="115.5" customHeight="1" thickBot="1" x14ac:dyDescent="0.3">
      <c r="A49" s="198" t="s">
        <v>284</v>
      </c>
      <c r="B49" s="199" t="s">
        <v>212</v>
      </c>
      <c r="C49" s="199" t="s">
        <v>178</v>
      </c>
      <c r="D49" s="199" t="s">
        <v>216</v>
      </c>
      <c r="E49" s="199" t="s">
        <v>179</v>
      </c>
      <c r="F49" s="199" t="s">
        <v>180</v>
      </c>
      <c r="G49" s="200" t="s">
        <v>177</v>
      </c>
      <c r="H49" s="200" t="s">
        <v>181</v>
      </c>
      <c r="I49" s="200" t="s">
        <v>257</v>
      </c>
      <c r="J49" s="200" t="s">
        <v>254</v>
      </c>
      <c r="K49" s="132" t="s">
        <v>285</v>
      </c>
      <c r="L49" s="208" t="s">
        <v>258</v>
      </c>
      <c r="M49" s="209">
        <f>28211.18+9419.42+10312.26+6316.96+1866</f>
        <v>56125.82</v>
      </c>
      <c r="N49" s="210" t="s">
        <v>280</v>
      </c>
      <c r="O49" s="139" t="s">
        <v>144</v>
      </c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2"/>
      <c r="AC49" s="213"/>
      <c r="AD49" s="373"/>
      <c r="AE49" s="374"/>
      <c r="AF49" s="375"/>
      <c r="AG49" s="376" t="s">
        <v>21</v>
      </c>
      <c r="AH49" s="377" t="s">
        <v>21</v>
      </c>
      <c r="AI49" s="377" t="s">
        <v>21</v>
      </c>
      <c r="AJ49" s="380"/>
      <c r="AK49" s="381">
        <f>9419.42+9761.06</f>
        <v>19180.48</v>
      </c>
      <c r="AL49" s="378" t="s">
        <v>21</v>
      </c>
      <c r="AM49" s="379">
        <v>10312.27</v>
      </c>
      <c r="AN49" s="379">
        <f>18450.12+ 6316.96</f>
        <v>24767.079999999998</v>
      </c>
      <c r="AO49" s="383">
        <f>AK49+AM49+AN49</f>
        <v>54259.83</v>
      </c>
      <c r="AP49" s="133"/>
      <c r="AQ49" s="133"/>
      <c r="AR49" s="133"/>
      <c r="AS49" s="133"/>
    </row>
    <row r="50" spans="1:45" s="26" customFormat="1" ht="145.5" customHeight="1" x14ac:dyDescent="0.25">
      <c r="A50" s="275" t="s">
        <v>160</v>
      </c>
      <c r="B50" s="214"/>
      <c r="C50" s="215"/>
      <c r="D50" s="215"/>
      <c r="E50" s="215" t="s">
        <v>230</v>
      </c>
      <c r="F50" s="215" t="s">
        <v>161</v>
      </c>
      <c r="G50" s="216" t="s">
        <v>162</v>
      </c>
      <c r="H50" s="217" t="s">
        <v>163</v>
      </c>
      <c r="I50" s="217" t="s">
        <v>249</v>
      </c>
      <c r="J50" s="217" t="s">
        <v>254</v>
      </c>
      <c r="K50" s="218" t="s">
        <v>164</v>
      </c>
      <c r="L50" s="215" t="s">
        <v>123</v>
      </c>
      <c r="M50" s="214">
        <f>101.25+450</f>
        <v>551.25</v>
      </c>
      <c r="N50" s="215" t="s">
        <v>281</v>
      </c>
      <c r="O50" s="139" t="s">
        <v>144</v>
      </c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6"/>
      <c r="AC50" s="142"/>
      <c r="AD50" s="332"/>
      <c r="AE50" s="333" t="s">
        <v>2</v>
      </c>
      <c r="AF50" s="323" t="s">
        <v>2</v>
      </c>
      <c r="AG50" s="334"/>
      <c r="AH50" s="335"/>
      <c r="AI50" s="335"/>
      <c r="AJ50" s="325"/>
      <c r="AK50" s="326"/>
      <c r="AL50" s="336">
        <v>461.1</v>
      </c>
      <c r="AM50" s="337"/>
      <c r="AN50" s="337"/>
      <c r="AO50" s="134"/>
      <c r="AP50" s="133"/>
      <c r="AQ50" s="133"/>
      <c r="AR50" s="133"/>
      <c r="AS50" s="133"/>
    </row>
    <row r="51" spans="1:45" s="26" customFormat="1" ht="178.5" customHeight="1" x14ac:dyDescent="0.25">
      <c r="A51" s="275"/>
      <c r="B51" s="214" t="s">
        <v>228</v>
      </c>
      <c r="C51" s="215" t="s">
        <v>229</v>
      </c>
      <c r="D51" s="215" t="s">
        <v>231</v>
      </c>
      <c r="E51" s="215" t="s">
        <v>230</v>
      </c>
      <c r="F51" s="215" t="s">
        <v>232</v>
      </c>
      <c r="G51" s="216" t="s">
        <v>233</v>
      </c>
      <c r="H51" s="217" t="s">
        <v>262</v>
      </c>
      <c r="I51" s="217" t="s">
        <v>273</v>
      </c>
      <c r="J51" s="217" t="s">
        <v>254</v>
      </c>
      <c r="K51" s="218" t="s">
        <v>274</v>
      </c>
      <c r="L51" s="215" t="s">
        <v>123</v>
      </c>
      <c r="M51" s="214">
        <v>2825</v>
      </c>
      <c r="N51" s="215" t="s">
        <v>281</v>
      </c>
      <c r="O51" s="139" t="s">
        <v>144</v>
      </c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6"/>
      <c r="AC51" s="142"/>
      <c r="AD51" s="332"/>
      <c r="AE51" s="333"/>
      <c r="AF51" s="323"/>
      <c r="AG51" s="334">
        <v>2796.75</v>
      </c>
      <c r="AH51" s="335"/>
      <c r="AI51" s="335"/>
      <c r="AJ51" s="325"/>
      <c r="AK51" s="326"/>
      <c r="AL51" s="336"/>
      <c r="AM51" s="337"/>
      <c r="AN51" s="337"/>
      <c r="AO51" s="134"/>
      <c r="AP51" s="133"/>
      <c r="AQ51" s="133"/>
      <c r="AR51" s="133"/>
      <c r="AS51" s="133"/>
    </row>
    <row r="52" spans="1:45" s="26" customFormat="1" ht="147.75" customHeight="1" x14ac:dyDescent="0.25">
      <c r="A52" s="275"/>
      <c r="B52" s="214" t="s">
        <v>228</v>
      </c>
      <c r="C52" s="215" t="s">
        <v>229</v>
      </c>
      <c r="D52" s="215" t="s">
        <v>234</v>
      </c>
      <c r="E52" s="215" t="s">
        <v>230</v>
      </c>
      <c r="F52" s="215" t="s">
        <v>232</v>
      </c>
      <c r="G52" s="216" t="s">
        <v>235</v>
      </c>
      <c r="H52" s="217" t="s">
        <v>236</v>
      </c>
      <c r="I52" s="217" t="s">
        <v>272</v>
      </c>
      <c r="J52" s="217" t="s">
        <v>254</v>
      </c>
      <c r="K52" s="218" t="s">
        <v>275</v>
      </c>
      <c r="L52" s="215" t="s">
        <v>123</v>
      </c>
      <c r="M52" s="214">
        <v>13000</v>
      </c>
      <c r="N52" s="215" t="s">
        <v>281</v>
      </c>
      <c r="O52" s="139" t="s">
        <v>144</v>
      </c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6"/>
      <c r="AC52" s="142"/>
      <c r="AD52" s="332" t="s">
        <v>21</v>
      </c>
      <c r="AE52" s="333" t="s">
        <v>21</v>
      </c>
      <c r="AF52" s="323" t="s">
        <v>21</v>
      </c>
      <c r="AG52" s="334" t="s">
        <v>21</v>
      </c>
      <c r="AH52" s="335" t="s">
        <v>21</v>
      </c>
      <c r="AI52" s="335" t="s">
        <v>21</v>
      </c>
      <c r="AJ52" s="325">
        <v>11700</v>
      </c>
      <c r="AK52" s="326"/>
      <c r="AL52" s="336"/>
      <c r="AM52" s="337"/>
      <c r="AN52" s="337"/>
      <c r="AO52" s="134"/>
      <c r="AP52" s="133"/>
      <c r="AQ52" s="133"/>
      <c r="AR52" s="133"/>
      <c r="AS52" s="133"/>
    </row>
    <row r="53" spans="1:45" s="26" customFormat="1" ht="90" customHeight="1" x14ac:dyDescent="0.25">
      <c r="A53" s="275"/>
      <c r="B53" s="214"/>
      <c r="C53" s="215"/>
      <c r="D53" s="215"/>
      <c r="E53" s="215"/>
      <c r="F53" s="215"/>
      <c r="G53" s="216"/>
      <c r="H53" s="217"/>
      <c r="I53" s="217"/>
      <c r="J53" s="217"/>
      <c r="K53" s="218" t="s">
        <v>168</v>
      </c>
      <c r="L53" s="215" t="s">
        <v>123</v>
      </c>
      <c r="M53" s="214">
        <v>1800</v>
      </c>
      <c r="N53" s="215" t="s">
        <v>280</v>
      </c>
      <c r="O53" s="139" t="s">
        <v>144</v>
      </c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6"/>
      <c r="AC53" s="142" t="s">
        <v>2</v>
      </c>
      <c r="AD53" s="332" t="s">
        <v>2</v>
      </c>
      <c r="AE53" s="333" t="s">
        <v>2</v>
      </c>
      <c r="AF53" s="323" t="s">
        <v>2</v>
      </c>
      <c r="AG53" s="334" t="s">
        <v>2</v>
      </c>
      <c r="AH53" s="335" t="s">
        <v>2</v>
      </c>
      <c r="AI53" s="335" t="s">
        <v>2</v>
      </c>
      <c r="AJ53" s="325"/>
      <c r="AK53" s="326" t="s">
        <v>2</v>
      </c>
      <c r="AL53" s="336" t="s">
        <v>2</v>
      </c>
      <c r="AM53" s="337" t="s">
        <v>2</v>
      </c>
      <c r="AN53" s="337"/>
      <c r="AO53" s="134"/>
      <c r="AP53" s="133"/>
      <c r="AQ53" s="133"/>
      <c r="AR53" s="133"/>
      <c r="AS53" s="133"/>
    </row>
    <row r="54" spans="1:45" s="26" customFormat="1" ht="86.25" customHeight="1" x14ac:dyDescent="0.25">
      <c r="A54" s="275"/>
      <c r="B54" s="214"/>
      <c r="C54" s="215" t="s">
        <v>176</v>
      </c>
      <c r="D54" s="274" t="s">
        <v>277</v>
      </c>
      <c r="E54" s="274" t="s">
        <v>187</v>
      </c>
      <c r="F54" s="274" t="s">
        <v>188</v>
      </c>
      <c r="G54" s="273" t="s">
        <v>250</v>
      </c>
      <c r="H54" s="272" t="s">
        <v>248</v>
      </c>
      <c r="I54" s="217"/>
      <c r="J54" s="217" t="s">
        <v>254</v>
      </c>
      <c r="K54" s="218" t="s">
        <v>165</v>
      </c>
      <c r="L54" s="215" t="s">
        <v>123</v>
      </c>
      <c r="M54" s="214">
        <v>10000</v>
      </c>
      <c r="N54" s="215" t="s">
        <v>280</v>
      </c>
      <c r="O54" s="139" t="s">
        <v>144</v>
      </c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6"/>
      <c r="AC54" s="142" t="s">
        <v>2</v>
      </c>
      <c r="AD54" s="332" t="s">
        <v>2</v>
      </c>
      <c r="AE54" s="333" t="s">
        <v>2</v>
      </c>
      <c r="AF54" s="323" t="s">
        <v>2</v>
      </c>
      <c r="AG54" s="334" t="s">
        <v>21</v>
      </c>
      <c r="AH54" s="335" t="s">
        <v>21</v>
      </c>
      <c r="AI54" s="335" t="s">
        <v>21</v>
      </c>
      <c r="AJ54" s="325" t="s">
        <v>21</v>
      </c>
      <c r="AK54" s="326" t="s">
        <v>21</v>
      </c>
      <c r="AL54" s="336" t="s">
        <v>21</v>
      </c>
      <c r="AM54" s="337" t="s">
        <v>21</v>
      </c>
      <c r="AN54" s="337" t="s">
        <v>21</v>
      </c>
      <c r="AO54" s="134"/>
      <c r="AP54" s="133"/>
      <c r="AQ54" s="133"/>
      <c r="AR54" s="133"/>
      <c r="AS54" s="133"/>
    </row>
    <row r="55" spans="1:45" s="26" customFormat="1" ht="57.75" customHeight="1" x14ac:dyDescent="0.25">
      <c r="A55" s="275"/>
      <c r="B55" s="274" t="s">
        <v>228</v>
      </c>
      <c r="C55" s="215"/>
      <c r="D55" s="274"/>
      <c r="E55" s="274"/>
      <c r="F55" s="274"/>
      <c r="G55" s="273"/>
      <c r="H55" s="272"/>
      <c r="I55" s="217" t="s">
        <v>249</v>
      </c>
      <c r="J55" s="217" t="s">
        <v>255</v>
      </c>
      <c r="K55" s="218" t="s">
        <v>276</v>
      </c>
      <c r="L55" s="215" t="s">
        <v>123</v>
      </c>
      <c r="M55" s="214">
        <v>1445</v>
      </c>
      <c r="N55" s="215" t="s">
        <v>280</v>
      </c>
      <c r="O55" s="139" t="s">
        <v>144</v>
      </c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6"/>
      <c r="AC55" s="142"/>
      <c r="AD55" s="332"/>
      <c r="AE55" s="333">
        <v>1430.55</v>
      </c>
      <c r="AF55" s="323"/>
      <c r="AG55" s="334"/>
      <c r="AH55" s="335"/>
      <c r="AI55" s="335"/>
      <c r="AJ55" s="325"/>
      <c r="AK55" s="326"/>
      <c r="AL55" s="336"/>
      <c r="AM55" s="337"/>
      <c r="AN55" s="337"/>
      <c r="AO55" s="134"/>
      <c r="AP55" s="133"/>
      <c r="AQ55" s="133"/>
      <c r="AR55" s="133"/>
      <c r="AS55" s="133"/>
    </row>
    <row r="56" spans="1:45" s="26" customFormat="1" ht="97.5" customHeight="1" x14ac:dyDescent="0.25">
      <c r="A56" s="275"/>
      <c r="B56" s="274"/>
      <c r="C56" s="215" t="s">
        <v>229</v>
      </c>
      <c r="D56" s="274"/>
      <c r="E56" s="274"/>
      <c r="F56" s="274"/>
      <c r="G56" s="273"/>
      <c r="H56" s="272"/>
      <c r="I56" s="220" t="s">
        <v>249</v>
      </c>
      <c r="J56" s="217" t="s">
        <v>255</v>
      </c>
      <c r="K56" s="218" t="s">
        <v>278</v>
      </c>
      <c r="L56" s="215" t="s">
        <v>123</v>
      </c>
      <c r="M56" s="214">
        <v>1090</v>
      </c>
      <c r="N56" s="215" t="s">
        <v>280</v>
      </c>
      <c r="O56" s="139" t="s">
        <v>144</v>
      </c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6"/>
      <c r="AC56" s="142"/>
      <c r="AD56" s="332"/>
      <c r="AE56" s="333"/>
      <c r="AF56" s="323"/>
      <c r="AG56" s="334"/>
      <c r="AH56" s="335"/>
      <c r="AI56" s="335">
        <v>1090</v>
      </c>
      <c r="AJ56" s="325"/>
      <c r="AK56" s="326"/>
      <c r="AL56" s="336"/>
      <c r="AM56" s="337" t="s">
        <v>21</v>
      </c>
      <c r="AN56" s="337" t="s">
        <v>21</v>
      </c>
      <c r="AO56" s="134"/>
      <c r="AP56" s="133"/>
      <c r="AQ56" s="133"/>
      <c r="AR56" s="133"/>
      <c r="AS56" s="133"/>
    </row>
    <row r="57" spans="1:45" s="26" customFormat="1" ht="97.5" customHeight="1" x14ac:dyDescent="0.25">
      <c r="A57" s="214"/>
      <c r="B57" s="214"/>
      <c r="C57" s="215"/>
      <c r="D57" s="214"/>
      <c r="E57" s="214"/>
      <c r="F57" s="214"/>
      <c r="G57" s="219"/>
      <c r="H57" s="220"/>
      <c r="I57" s="220" t="s">
        <v>249</v>
      </c>
      <c r="J57" s="217" t="s">
        <v>254</v>
      </c>
      <c r="K57" s="218" t="s">
        <v>282</v>
      </c>
      <c r="L57" s="215" t="s">
        <v>123</v>
      </c>
      <c r="M57" s="214">
        <v>230</v>
      </c>
      <c r="N57" s="215" t="s">
        <v>280</v>
      </c>
      <c r="O57" s="139" t="s">
        <v>144</v>
      </c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6"/>
      <c r="AC57" s="142"/>
      <c r="AD57" s="332">
        <v>227.7</v>
      </c>
      <c r="AE57" s="333"/>
      <c r="AF57" s="323"/>
      <c r="AG57" s="334"/>
      <c r="AH57" s="335"/>
      <c r="AI57" s="335"/>
      <c r="AJ57" s="325"/>
      <c r="AK57" s="326"/>
      <c r="AL57" s="336"/>
      <c r="AM57" s="337"/>
      <c r="AN57" s="337"/>
      <c r="AO57" s="134"/>
      <c r="AP57" s="133"/>
      <c r="AQ57" s="133"/>
      <c r="AR57" s="133"/>
      <c r="AS57" s="133"/>
    </row>
    <row r="58" spans="1:45" s="26" customFormat="1" ht="63.75" customHeight="1" x14ac:dyDescent="0.25">
      <c r="A58" s="267" t="s">
        <v>0</v>
      </c>
      <c r="B58" s="267"/>
      <c r="C58" s="267"/>
      <c r="D58" s="267"/>
      <c r="E58" s="267"/>
      <c r="F58" s="267"/>
      <c r="G58" s="221"/>
      <c r="H58" s="222"/>
      <c r="I58" s="222"/>
      <c r="J58" s="222"/>
      <c r="K58" s="223"/>
      <c r="L58" s="224"/>
      <c r="M58" s="225">
        <f>M31+M32+M33+M34+M35+M36+M37+M38+M39+M43+M44+M45+M46+M48+M49+M50+M51+M52+M55+M56+M57</f>
        <v>182049.78</v>
      </c>
      <c r="N58" s="223"/>
      <c r="O58" s="226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8"/>
      <c r="AC58" s="229"/>
      <c r="AD58" s="230"/>
      <c r="AE58" s="231"/>
      <c r="AF58" s="229"/>
      <c r="AG58" s="232"/>
      <c r="AH58" s="233"/>
      <c r="AI58" s="159"/>
      <c r="AJ58" s="141"/>
      <c r="AK58" s="145"/>
      <c r="AL58" s="160"/>
      <c r="AM58" s="161"/>
      <c r="AN58" s="161"/>
      <c r="AO58" s="134"/>
      <c r="AP58" s="133"/>
      <c r="AQ58" s="133"/>
      <c r="AR58" s="133"/>
      <c r="AS58" s="133"/>
    </row>
    <row r="59" spans="1:45" s="26" customFormat="1" ht="15.75" x14ac:dyDescent="0.25">
      <c r="A59" s="234"/>
      <c r="B59" s="234"/>
      <c r="C59" s="234"/>
      <c r="D59" s="234"/>
      <c r="E59" s="234"/>
      <c r="F59" s="234"/>
      <c r="G59" s="234"/>
      <c r="H59" s="235"/>
      <c r="I59" s="235"/>
      <c r="J59" s="235"/>
      <c r="K59" s="236"/>
      <c r="L59" s="236"/>
      <c r="M59" s="236"/>
      <c r="N59" s="236"/>
      <c r="O59" s="236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8"/>
      <c r="AC59" s="238"/>
      <c r="AD59" s="239"/>
      <c r="AE59" s="240"/>
      <c r="AF59" s="238"/>
      <c r="AG59" s="238"/>
      <c r="AH59" s="238"/>
      <c r="AI59" s="238"/>
      <c r="AJ59" s="238"/>
      <c r="AK59" s="238"/>
      <c r="AL59" s="238"/>
      <c r="AM59" s="238"/>
      <c r="AN59" s="238"/>
      <c r="AO59" s="134"/>
      <c r="AP59" s="133"/>
      <c r="AQ59" s="133"/>
      <c r="AR59" s="133"/>
      <c r="AS59" s="133"/>
    </row>
    <row r="60" spans="1:45" s="26" customFormat="1" x14ac:dyDescent="0.25">
      <c r="A60" s="112"/>
      <c r="B60" s="112"/>
      <c r="C60" s="112"/>
      <c r="D60" s="112"/>
      <c r="E60" s="112"/>
      <c r="F60" s="112"/>
      <c r="G60" s="112"/>
      <c r="H60" s="113"/>
      <c r="I60" s="113"/>
      <c r="J60" s="113"/>
      <c r="K60" s="101"/>
      <c r="L60" s="101"/>
      <c r="M60" s="101"/>
      <c r="N60" s="101"/>
      <c r="O60" s="101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D60" s="115"/>
      <c r="AE60" s="116"/>
      <c r="AO60" s="133"/>
      <c r="AP60" s="133"/>
      <c r="AQ60" s="133"/>
      <c r="AR60" s="133"/>
      <c r="AS60" s="133"/>
    </row>
    <row r="61" spans="1:45" s="26" customFormat="1" x14ac:dyDescent="0.25">
      <c r="A61" s="112"/>
      <c r="B61" s="112"/>
      <c r="C61" s="112"/>
      <c r="D61" s="112"/>
      <c r="E61" s="112"/>
      <c r="F61" s="112"/>
      <c r="G61" s="112"/>
      <c r="H61" s="113"/>
      <c r="I61" s="113"/>
      <c r="J61" s="113"/>
      <c r="K61" s="101"/>
      <c r="L61" s="101"/>
      <c r="M61" s="101"/>
      <c r="N61" s="101"/>
      <c r="O61" s="101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D61" s="115"/>
      <c r="AE61" s="116"/>
      <c r="AO61" s="133"/>
      <c r="AP61" s="133"/>
      <c r="AQ61" s="133"/>
      <c r="AR61" s="133"/>
      <c r="AS61" s="133"/>
    </row>
    <row r="62" spans="1:45" s="26" customFormat="1" x14ac:dyDescent="0.25">
      <c r="A62" s="112"/>
      <c r="B62" s="112"/>
      <c r="C62" s="112"/>
      <c r="D62" s="112"/>
      <c r="E62" s="112"/>
      <c r="F62" s="112"/>
      <c r="G62" s="112"/>
      <c r="H62" s="113"/>
      <c r="I62" s="113"/>
      <c r="J62" s="113"/>
      <c r="K62" s="101"/>
      <c r="L62" s="101"/>
      <c r="M62" s="101"/>
      <c r="N62" s="101"/>
      <c r="O62" s="101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D62" s="115"/>
      <c r="AE62" s="116"/>
      <c r="AO62" s="133"/>
      <c r="AP62" s="133"/>
      <c r="AQ62" s="133"/>
      <c r="AR62" s="133"/>
      <c r="AS62" s="133"/>
    </row>
    <row r="63" spans="1:45" s="26" customFormat="1" x14ac:dyDescent="0.25">
      <c r="A63" s="112"/>
      <c r="B63" s="112"/>
      <c r="C63" s="112"/>
      <c r="D63" s="112"/>
      <c r="E63" s="112"/>
      <c r="F63" s="112"/>
      <c r="G63" s="112"/>
      <c r="H63" s="113"/>
      <c r="I63" s="113"/>
      <c r="J63" s="113"/>
      <c r="K63" s="101"/>
      <c r="L63" s="101"/>
      <c r="M63" s="101"/>
      <c r="N63" s="101"/>
      <c r="O63" s="101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D63" s="115"/>
      <c r="AE63" s="116"/>
      <c r="AO63" s="133"/>
      <c r="AP63" s="133"/>
      <c r="AQ63" s="133"/>
      <c r="AR63" s="133"/>
      <c r="AS63" s="133"/>
    </row>
    <row r="64" spans="1:45" s="26" customFormat="1" x14ac:dyDescent="0.25">
      <c r="A64" s="112"/>
      <c r="B64" s="112"/>
      <c r="C64" s="112"/>
      <c r="D64" s="112"/>
      <c r="E64" s="112"/>
      <c r="F64" s="112"/>
      <c r="G64" s="112"/>
      <c r="H64" s="113"/>
      <c r="I64" s="113"/>
      <c r="J64" s="113"/>
      <c r="K64" s="101"/>
      <c r="L64" s="101"/>
      <c r="M64" s="101"/>
      <c r="N64" s="101"/>
      <c r="O64" s="101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D64" s="115"/>
      <c r="AE64" s="116"/>
      <c r="AO64" s="133"/>
      <c r="AP64" s="133"/>
      <c r="AQ64" s="133"/>
      <c r="AR64" s="133"/>
      <c r="AS64" s="133"/>
    </row>
    <row r="65" spans="1:45" s="26" customFormat="1" x14ac:dyDescent="0.25">
      <c r="A65" s="112"/>
      <c r="B65" s="112"/>
      <c r="C65" s="112"/>
      <c r="D65" s="112"/>
      <c r="E65" s="112"/>
      <c r="F65" s="112"/>
      <c r="G65" s="112"/>
      <c r="H65" s="113"/>
      <c r="I65" s="113"/>
      <c r="J65" s="113"/>
      <c r="K65" s="101"/>
      <c r="L65" s="101"/>
      <c r="M65" s="101"/>
      <c r="N65" s="101"/>
      <c r="O65" s="101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D65" s="115"/>
      <c r="AE65" s="116"/>
      <c r="AO65" s="133"/>
      <c r="AP65" s="133"/>
      <c r="AQ65" s="133"/>
      <c r="AR65" s="133"/>
      <c r="AS65" s="133"/>
    </row>
    <row r="66" spans="1:45" s="26" customFormat="1" x14ac:dyDescent="0.25">
      <c r="A66" s="112"/>
      <c r="B66" s="112"/>
      <c r="C66" s="112"/>
      <c r="D66" s="112"/>
      <c r="E66" s="112"/>
      <c r="F66" s="112"/>
      <c r="G66" s="112"/>
      <c r="H66" s="113"/>
      <c r="I66" s="113"/>
      <c r="J66" s="113"/>
      <c r="K66" s="101"/>
      <c r="L66" s="101"/>
      <c r="M66" s="101"/>
      <c r="N66" s="101"/>
      <c r="O66" s="101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D66" s="115"/>
      <c r="AE66" s="116"/>
      <c r="AO66" s="133"/>
      <c r="AP66" s="133"/>
      <c r="AQ66" s="133"/>
      <c r="AR66" s="133"/>
      <c r="AS66" s="133"/>
    </row>
    <row r="68" spans="1:45" x14ac:dyDescent="0.25">
      <c r="A68" s="117" t="s">
        <v>1</v>
      </c>
      <c r="B68" s="117"/>
      <c r="E68" s="117"/>
      <c r="F68" s="117"/>
      <c r="G68" s="117" t="s">
        <v>35</v>
      </c>
    </row>
    <row r="83" spans="1:7" x14ac:dyDescent="0.25">
      <c r="A83" s="285" t="s">
        <v>166</v>
      </c>
      <c r="B83" s="285"/>
      <c r="C83" s="285"/>
      <c r="D83" s="122"/>
      <c r="F83" s="285" t="s">
        <v>175</v>
      </c>
      <c r="G83" s="285"/>
    </row>
    <row r="84" spans="1:7" x14ac:dyDescent="0.25">
      <c r="A84" s="286" t="s">
        <v>22</v>
      </c>
      <c r="B84" s="286"/>
      <c r="C84" s="286"/>
      <c r="D84" s="119"/>
      <c r="F84" s="284" t="s">
        <v>23</v>
      </c>
      <c r="G84" s="284"/>
    </row>
    <row r="88" spans="1:7" x14ac:dyDescent="0.25">
      <c r="A88" s="117"/>
      <c r="B88" s="117"/>
    </row>
    <row r="89" spans="1:7" x14ac:dyDescent="0.25">
      <c r="A89" s="117"/>
      <c r="B89" s="117"/>
    </row>
    <row r="91" spans="1:7" x14ac:dyDescent="0.25">
      <c r="A91" s="117"/>
      <c r="B91" s="117"/>
      <c r="E91" s="117"/>
    </row>
    <row r="94" spans="1:7" x14ac:dyDescent="0.25">
      <c r="G94" s="119"/>
    </row>
    <row r="95" spans="1:7" x14ac:dyDescent="0.25">
      <c r="A95" t="s">
        <v>167</v>
      </c>
    </row>
  </sheetData>
  <mergeCells count="74">
    <mergeCell ref="I33:I37"/>
    <mergeCell ref="I42:I44"/>
    <mergeCell ref="E45:E46"/>
    <mergeCell ref="A45:A46"/>
    <mergeCell ref="H45:H46"/>
    <mergeCell ref="I45:I46"/>
    <mergeCell ref="F45:F46"/>
    <mergeCell ref="G45:G46"/>
    <mergeCell ref="B45:B46"/>
    <mergeCell ref="C45:C46"/>
    <mergeCell ref="D45:D46"/>
    <mergeCell ref="A14:A15"/>
    <mergeCell ref="C14:E14"/>
    <mergeCell ref="H42:H44"/>
    <mergeCell ref="G42:G44"/>
    <mergeCell ref="F84:G84"/>
    <mergeCell ref="A83:C83"/>
    <mergeCell ref="A84:C84"/>
    <mergeCell ref="F83:G83"/>
    <mergeCell ref="D33:D37"/>
    <mergeCell ref="E33:E37"/>
    <mergeCell ref="F33:F37"/>
    <mergeCell ref="G33:G37"/>
    <mergeCell ref="H33:H37"/>
    <mergeCell ref="B55:B56"/>
    <mergeCell ref="C33:C37"/>
    <mergeCell ref="B33:B37"/>
    <mergeCell ref="A58:F58"/>
    <mergeCell ref="A22:O22"/>
    <mergeCell ref="G38:G39"/>
    <mergeCell ref="H38:H39"/>
    <mergeCell ref="D38:D39"/>
    <mergeCell ref="H54:H56"/>
    <mergeCell ref="G54:G56"/>
    <mergeCell ref="F54:F56"/>
    <mergeCell ref="E54:E56"/>
    <mergeCell ref="D54:D56"/>
    <mergeCell ref="A40:L40"/>
    <mergeCell ref="A50:A56"/>
    <mergeCell ref="A25:A30"/>
    <mergeCell ref="J34:J37"/>
    <mergeCell ref="I38:I39"/>
    <mergeCell ref="A31:A39"/>
    <mergeCell ref="G23:G24"/>
    <mergeCell ref="A1:K1"/>
    <mergeCell ref="Q23:R23"/>
    <mergeCell ref="A23:A24"/>
    <mergeCell ref="E23:E24"/>
    <mergeCell ref="F23:F24"/>
    <mergeCell ref="K23:K24"/>
    <mergeCell ref="B23:B24"/>
    <mergeCell ref="J23:J24"/>
    <mergeCell ref="A18:K20"/>
    <mergeCell ref="A16:K16"/>
    <mergeCell ref="C15:E15"/>
    <mergeCell ref="A6:K6"/>
    <mergeCell ref="A7:K7"/>
    <mergeCell ref="A8:C8"/>
    <mergeCell ref="A9:H9"/>
    <mergeCell ref="AK23:AN23"/>
    <mergeCell ref="O23:O24"/>
    <mergeCell ref="H23:H24"/>
    <mergeCell ref="AC23:AF23"/>
    <mergeCell ref="AG23:AJ23"/>
    <mergeCell ref="V23:V24"/>
    <mergeCell ref="W23:W24"/>
    <mergeCell ref="X23:X24"/>
    <mergeCell ref="Y23:Y24"/>
    <mergeCell ref="Z23:Z24"/>
    <mergeCell ref="P23:P24"/>
    <mergeCell ref="S23:S24"/>
    <mergeCell ref="T23:T24"/>
    <mergeCell ref="U23:U24"/>
    <mergeCell ref="L23:L24"/>
  </mergeCells>
  <phoneticPr fontId="33" type="noConversion"/>
  <pageMargins left="0" right="0" top="0" bottom="0" header="0" footer="0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A95"/>
  <sheetViews>
    <sheetView topLeftCell="L1" workbookViewId="0">
      <selection activeCell="U60" sqref="U60"/>
    </sheetView>
  </sheetViews>
  <sheetFormatPr baseColWidth="10" defaultRowHeight="15" x14ac:dyDescent="0.25"/>
  <cols>
    <col min="1" max="1" width="14.5703125" customWidth="1"/>
    <col min="2" max="2" width="17.140625" customWidth="1"/>
    <col min="3" max="3" width="14.7109375" customWidth="1"/>
    <col min="4" max="4" width="20.42578125" customWidth="1"/>
    <col min="5" max="5" width="18" customWidth="1"/>
    <col min="6" max="6" width="14.5703125" customWidth="1"/>
    <col min="7" max="7" width="16.5703125" customWidth="1"/>
    <col min="8" max="8" width="16.28515625" customWidth="1"/>
    <col min="9" max="9" width="18.7109375" customWidth="1"/>
    <col min="10" max="10" width="16" customWidth="1"/>
  </cols>
  <sheetData>
    <row r="4" spans="1:22" ht="21" customHeight="1" x14ac:dyDescent="0.25">
      <c r="A4" s="295" t="s">
        <v>10</v>
      </c>
      <c r="B4" s="295"/>
      <c r="C4" s="62"/>
      <c r="D4" s="62"/>
      <c r="E4" s="2"/>
      <c r="F4" s="52"/>
      <c r="G4" s="2"/>
      <c r="H4" s="42"/>
      <c r="I4" s="2"/>
      <c r="J4" s="6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50.25" customHeight="1" x14ac:dyDescent="0.25">
      <c r="A5" s="296" t="s">
        <v>121</v>
      </c>
      <c r="B5" s="296"/>
      <c r="C5" s="296"/>
      <c r="D5" s="296"/>
      <c r="E5" s="296"/>
      <c r="F5" s="296"/>
      <c r="G5" s="2"/>
      <c r="H5" s="42"/>
      <c r="I5" s="2"/>
      <c r="J5" s="6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7.5" customHeight="1" x14ac:dyDescent="0.25">
      <c r="A6" s="11" t="s">
        <v>28</v>
      </c>
      <c r="B6" s="63"/>
      <c r="C6" s="63"/>
      <c r="D6" s="63"/>
      <c r="E6" s="9"/>
      <c r="F6" s="53"/>
      <c r="G6" s="2"/>
      <c r="H6" s="42"/>
      <c r="I6" s="2"/>
      <c r="J6" s="6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7.5" customHeight="1" x14ac:dyDescent="0.25">
      <c r="A7" s="12" t="s">
        <v>29</v>
      </c>
      <c r="B7" s="63"/>
      <c r="C7" s="63"/>
      <c r="D7" s="63"/>
      <c r="E7" s="9"/>
      <c r="F7" s="53"/>
      <c r="G7" s="2"/>
      <c r="H7" s="42"/>
      <c r="I7" s="2"/>
      <c r="J7" s="6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7.5" customHeight="1" x14ac:dyDescent="0.25">
      <c r="A8" s="13" t="s">
        <v>11</v>
      </c>
      <c r="B8" s="65" t="s">
        <v>12</v>
      </c>
      <c r="C8" s="65" t="s">
        <v>13</v>
      </c>
      <c r="D8" s="63"/>
      <c r="E8" s="9"/>
      <c r="F8" s="53"/>
      <c r="G8" s="2"/>
      <c r="H8" s="42"/>
      <c r="I8" s="2"/>
      <c r="J8" s="6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77.25" customHeight="1" x14ac:dyDescent="0.25">
      <c r="A9" s="13" t="s">
        <v>14</v>
      </c>
      <c r="B9" s="65" t="s">
        <v>15</v>
      </c>
      <c r="C9" s="65" t="s">
        <v>16</v>
      </c>
      <c r="D9" s="63"/>
      <c r="E9" s="9"/>
      <c r="F9" s="53"/>
      <c r="G9" s="2"/>
      <c r="H9" s="42"/>
      <c r="I9" s="2"/>
      <c r="J9" s="6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5" customHeight="1" x14ac:dyDescent="0.25">
      <c r="A10" s="297" t="s">
        <v>17</v>
      </c>
      <c r="B10" s="298" t="s">
        <v>18</v>
      </c>
      <c r="C10" s="299"/>
      <c r="D10" s="63"/>
      <c r="E10" s="9"/>
      <c r="F10" s="53"/>
      <c r="G10" s="2"/>
      <c r="H10" s="42"/>
      <c r="I10" s="2"/>
      <c r="J10" s="6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7.5" customHeight="1" x14ac:dyDescent="0.25">
      <c r="A11" s="297"/>
      <c r="B11" s="300" t="s">
        <v>19</v>
      </c>
      <c r="C11" s="301"/>
      <c r="D11" s="63"/>
      <c r="E11" s="9"/>
      <c r="F11" s="53"/>
      <c r="G11" s="2"/>
      <c r="H11" s="42"/>
      <c r="I11" s="2"/>
      <c r="J11" s="6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3.75" customHeight="1" x14ac:dyDescent="0.25">
      <c r="A12" s="290" t="s">
        <v>20</v>
      </c>
      <c r="B12" s="290"/>
      <c r="C12" s="290"/>
      <c r="D12" s="63"/>
      <c r="E12" s="9"/>
      <c r="F12" s="53"/>
      <c r="G12" s="2"/>
      <c r="H12" s="42"/>
      <c r="I12" s="2"/>
      <c r="J12" s="6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1" customHeight="1" x14ac:dyDescent="0.25">
      <c r="A13" s="14" t="s">
        <v>9</v>
      </c>
      <c r="B13" s="64"/>
      <c r="C13" s="64"/>
      <c r="D13" s="64"/>
      <c r="E13" s="1"/>
      <c r="F13" s="54"/>
      <c r="G13" s="1"/>
      <c r="H13" s="43"/>
      <c r="I13" s="1"/>
      <c r="J13" s="6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1" customHeight="1" x14ac:dyDescent="0.25">
      <c r="A14" s="291" t="s">
        <v>40</v>
      </c>
      <c r="B14" s="291"/>
      <c r="C14" s="291"/>
      <c r="D14" s="291"/>
      <c r="E14" s="21"/>
      <c r="F14" s="55"/>
      <c r="G14" s="21"/>
      <c r="H14" s="44"/>
      <c r="I14" s="1"/>
      <c r="J14" s="6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1" customHeight="1" x14ac:dyDescent="0.25">
      <c r="A15" s="291"/>
      <c r="B15" s="291"/>
      <c r="C15" s="291"/>
      <c r="D15" s="291"/>
      <c r="E15" s="21"/>
      <c r="F15" s="55"/>
      <c r="G15" s="21"/>
      <c r="H15" s="44"/>
      <c r="I15" s="1"/>
      <c r="J15" s="6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1" customHeight="1" x14ac:dyDescent="0.25">
      <c r="A16" s="291"/>
      <c r="B16" s="291"/>
      <c r="C16" s="291"/>
      <c r="D16" s="291"/>
      <c r="E16" s="21"/>
      <c r="F16" s="55"/>
      <c r="G16" s="21"/>
      <c r="H16" s="44"/>
      <c r="I16" s="1"/>
      <c r="J16" s="6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7" ht="98.25" customHeight="1" x14ac:dyDescent="0.25">
      <c r="A17" s="291"/>
      <c r="B17" s="291"/>
      <c r="C17" s="291"/>
      <c r="D17" s="291"/>
      <c r="E17" s="21"/>
      <c r="F17" s="55"/>
      <c r="G17" s="21"/>
      <c r="H17" s="44"/>
      <c r="I17" s="1"/>
      <c r="J17" s="6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7" ht="21.6" customHeight="1" x14ac:dyDescent="0.25">
      <c r="A18" s="14" t="s">
        <v>8</v>
      </c>
      <c r="B18" s="62"/>
      <c r="C18" s="62"/>
      <c r="D18" s="62"/>
      <c r="E18" s="2"/>
      <c r="F18" s="52"/>
      <c r="G18" s="2"/>
      <c r="H18" s="42"/>
      <c r="I18" s="2"/>
      <c r="J18" s="62"/>
    </row>
    <row r="19" spans="1:27" ht="21.6" customHeight="1" x14ac:dyDescent="0.25">
      <c r="A19" s="292" t="s">
        <v>41</v>
      </c>
      <c r="B19" s="292"/>
      <c r="C19" s="292"/>
      <c r="D19" s="292"/>
      <c r="E19" s="22"/>
      <c r="F19" s="56"/>
      <c r="G19" s="22"/>
      <c r="H19" s="45"/>
      <c r="I19" s="1"/>
      <c r="J19" s="64"/>
    </row>
    <row r="20" spans="1:27" ht="21.6" customHeight="1" x14ac:dyDescent="0.25">
      <c r="A20" s="292"/>
      <c r="B20" s="292"/>
      <c r="C20" s="292"/>
      <c r="D20" s="292"/>
      <c r="E20" s="22"/>
      <c r="F20" s="56"/>
      <c r="G20" s="22"/>
      <c r="H20" s="45"/>
      <c r="I20" s="1"/>
      <c r="J20" s="64"/>
    </row>
    <row r="21" spans="1:27" ht="33.75" customHeight="1" x14ac:dyDescent="0.25">
      <c r="A21" s="292"/>
      <c r="B21" s="292"/>
      <c r="C21" s="292"/>
      <c r="D21" s="292"/>
      <c r="E21" s="22"/>
      <c r="F21" s="56"/>
      <c r="G21" s="22"/>
      <c r="H21" s="45"/>
      <c r="I21" s="1"/>
      <c r="J21" s="64"/>
    </row>
    <row r="22" spans="1:27" ht="21.6" customHeight="1" x14ac:dyDescent="0.25">
      <c r="A22" s="10"/>
      <c r="B22" s="64"/>
      <c r="C22" s="64"/>
      <c r="D22" s="64"/>
      <c r="E22" s="1"/>
      <c r="F22" s="54"/>
      <c r="G22" s="1"/>
      <c r="H22" s="43"/>
      <c r="I22" s="1"/>
      <c r="J22" s="64"/>
    </row>
    <row r="23" spans="1:27" ht="21.6" customHeight="1" x14ac:dyDescent="0.3">
      <c r="A23" s="293"/>
      <c r="B23" s="293"/>
      <c r="C23" s="293"/>
      <c r="D23" s="293"/>
      <c r="E23" s="293"/>
      <c r="F23" s="293"/>
      <c r="G23" s="293"/>
      <c r="H23" s="293"/>
      <c r="I23" s="293"/>
      <c r="J23" s="293"/>
    </row>
    <row r="24" spans="1:27" ht="62.25" customHeight="1" x14ac:dyDescent="0.4">
      <c r="A24" s="294"/>
      <c r="B24" s="294"/>
      <c r="C24" s="294"/>
      <c r="D24" s="294"/>
      <c r="E24" s="22"/>
      <c r="F24" s="56"/>
      <c r="G24" s="22"/>
      <c r="H24" s="45"/>
      <c r="I24" s="3"/>
      <c r="J24" s="69"/>
    </row>
    <row r="25" spans="1:27" ht="21.6" customHeight="1" x14ac:dyDescent="0.25">
      <c r="A25" s="15"/>
      <c r="B25" s="64"/>
      <c r="C25" s="64"/>
      <c r="D25" s="64"/>
      <c r="E25" s="1"/>
      <c r="F25" s="54"/>
      <c r="G25" s="1"/>
      <c r="H25" s="43"/>
      <c r="I25" s="1"/>
      <c r="J25" s="64"/>
    </row>
    <row r="26" spans="1:27" s="71" customFormat="1" ht="45" customHeight="1" x14ac:dyDescent="0.25">
      <c r="A26" s="83" t="s">
        <v>24</v>
      </c>
      <c r="B26" s="83" t="s">
        <v>36</v>
      </c>
      <c r="C26" s="83" t="s">
        <v>34</v>
      </c>
      <c r="D26" s="83" t="s">
        <v>25</v>
      </c>
      <c r="E26" s="83" t="s">
        <v>31</v>
      </c>
      <c r="F26" s="51" t="s">
        <v>7</v>
      </c>
      <c r="G26" s="46" t="s">
        <v>6</v>
      </c>
      <c r="H26" s="46" t="s">
        <v>26</v>
      </c>
      <c r="I26" s="46" t="s">
        <v>5</v>
      </c>
      <c r="J26" s="46" t="s">
        <v>4</v>
      </c>
      <c r="K26" s="302" t="s">
        <v>3</v>
      </c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</row>
    <row r="27" spans="1:27" s="26" customFormat="1" ht="90" customHeight="1" x14ac:dyDescent="0.25">
      <c r="A27" s="306" t="s">
        <v>33</v>
      </c>
      <c r="B27" s="315" t="s">
        <v>45</v>
      </c>
      <c r="C27" s="316" t="s">
        <v>43</v>
      </c>
      <c r="D27" s="65" t="s">
        <v>57</v>
      </c>
      <c r="E27" s="17" t="s">
        <v>51</v>
      </c>
      <c r="F27" s="57">
        <v>8595.36</v>
      </c>
      <c r="G27" s="23" t="s">
        <v>46</v>
      </c>
      <c r="H27" s="319" t="s">
        <v>47</v>
      </c>
      <c r="I27" s="23" t="s">
        <v>60</v>
      </c>
      <c r="J27" s="23" t="s">
        <v>58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25"/>
      <c r="X27" s="25" t="s">
        <v>2</v>
      </c>
      <c r="Y27" s="40" t="s">
        <v>2</v>
      </c>
      <c r="Z27" s="25" t="s">
        <v>2</v>
      </c>
      <c r="AA27" s="25" t="s">
        <v>2</v>
      </c>
    </row>
    <row r="28" spans="1:27" s="28" customFormat="1" ht="90" customHeight="1" x14ac:dyDescent="0.2">
      <c r="A28" s="314"/>
      <c r="B28" s="315"/>
      <c r="C28" s="317"/>
      <c r="D28" s="38" t="s">
        <v>42</v>
      </c>
      <c r="E28" s="17" t="s">
        <v>44</v>
      </c>
      <c r="F28" s="57">
        <v>500</v>
      </c>
      <c r="G28" s="23" t="s">
        <v>46</v>
      </c>
      <c r="H28" s="320"/>
      <c r="I28" s="23" t="s">
        <v>61</v>
      </c>
      <c r="J28" s="23" t="s">
        <v>59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7"/>
      <c r="X28" s="27"/>
      <c r="Y28" s="25" t="s">
        <v>2</v>
      </c>
      <c r="Z28" s="27"/>
      <c r="AA28" s="27"/>
    </row>
    <row r="29" spans="1:27" s="28" customFormat="1" ht="90" customHeight="1" x14ac:dyDescent="0.2">
      <c r="A29" s="314"/>
      <c r="B29" s="315"/>
      <c r="C29" s="317"/>
      <c r="D29" s="39" t="s">
        <v>49</v>
      </c>
      <c r="E29" s="17" t="s">
        <v>51</v>
      </c>
      <c r="F29" s="57">
        <v>450</v>
      </c>
      <c r="G29" s="23" t="s">
        <v>46</v>
      </c>
      <c r="H29" s="320"/>
      <c r="I29" s="23" t="s">
        <v>62</v>
      </c>
      <c r="J29" s="23" t="s">
        <v>53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7"/>
      <c r="X29" s="25" t="s">
        <v>2</v>
      </c>
      <c r="Y29" s="25" t="s">
        <v>2</v>
      </c>
      <c r="Z29" s="27"/>
      <c r="AA29" s="27"/>
    </row>
    <row r="30" spans="1:27" s="28" customFormat="1" ht="90" customHeight="1" x14ac:dyDescent="0.2">
      <c r="A30" s="314"/>
      <c r="B30" s="315"/>
      <c r="C30" s="317"/>
      <c r="D30" s="65" t="s">
        <v>52</v>
      </c>
      <c r="E30" s="17" t="s">
        <v>51</v>
      </c>
      <c r="F30" s="57">
        <v>806.4</v>
      </c>
      <c r="G30" s="23" t="s">
        <v>46</v>
      </c>
      <c r="H30" s="320"/>
      <c r="I30" s="23" t="s">
        <v>50</v>
      </c>
      <c r="J30" s="23" t="s">
        <v>48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7"/>
      <c r="X30" s="25" t="s">
        <v>2</v>
      </c>
      <c r="Y30" s="25" t="s">
        <v>2</v>
      </c>
      <c r="Z30" s="27"/>
      <c r="AA30" s="27"/>
    </row>
    <row r="31" spans="1:27" s="28" customFormat="1" ht="90" customHeight="1" x14ac:dyDescent="0.2">
      <c r="A31" s="314"/>
      <c r="B31" s="315"/>
      <c r="C31" s="317"/>
      <c r="D31" s="65" t="s">
        <v>54</v>
      </c>
      <c r="E31" s="17" t="s">
        <v>51</v>
      </c>
      <c r="F31" s="57">
        <v>672</v>
      </c>
      <c r="G31" s="23" t="s">
        <v>46</v>
      </c>
      <c r="H31" s="320"/>
      <c r="I31" s="23" t="s">
        <v>50</v>
      </c>
      <c r="J31" s="23" t="s">
        <v>55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7"/>
      <c r="X31" s="27"/>
      <c r="Y31" s="27"/>
      <c r="Z31" s="27" t="s">
        <v>21</v>
      </c>
      <c r="AA31" s="27"/>
    </row>
    <row r="32" spans="1:27" s="28" customFormat="1" ht="90" customHeight="1" x14ac:dyDescent="0.2">
      <c r="A32" s="314"/>
      <c r="B32" s="315"/>
      <c r="C32" s="317"/>
      <c r="D32" s="65" t="s">
        <v>56</v>
      </c>
      <c r="E32" s="17" t="s">
        <v>51</v>
      </c>
      <c r="F32" s="57">
        <v>36000</v>
      </c>
      <c r="G32" s="23" t="s">
        <v>46</v>
      </c>
      <c r="H32" s="320"/>
      <c r="I32" s="23" t="s">
        <v>71</v>
      </c>
      <c r="J32" s="23" t="s">
        <v>72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7"/>
      <c r="X32" s="27"/>
      <c r="Y32" s="27"/>
      <c r="Z32" s="27"/>
      <c r="AA32" s="27" t="s">
        <v>21</v>
      </c>
    </row>
    <row r="33" spans="1:27" s="28" customFormat="1" ht="144" customHeight="1" x14ac:dyDescent="0.2">
      <c r="A33" s="314"/>
      <c r="B33" s="315"/>
      <c r="C33" s="317"/>
      <c r="D33" s="65" t="s">
        <v>63</v>
      </c>
      <c r="E33" s="17" t="s">
        <v>92</v>
      </c>
      <c r="F33" s="57">
        <v>1500</v>
      </c>
      <c r="G33" s="23" t="s">
        <v>46</v>
      </c>
      <c r="H33" s="320"/>
      <c r="I33" s="23" t="s">
        <v>64</v>
      </c>
      <c r="J33" s="23" t="s">
        <v>67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7"/>
      <c r="X33" s="27"/>
      <c r="Y33" s="27"/>
      <c r="Z33" s="25" t="s">
        <v>2</v>
      </c>
      <c r="AA33" s="25" t="s">
        <v>2</v>
      </c>
    </row>
    <row r="34" spans="1:27" s="26" customFormat="1" ht="90" customHeight="1" x14ac:dyDescent="0.25">
      <c r="A34" s="314"/>
      <c r="B34" s="315"/>
      <c r="C34" s="317"/>
      <c r="D34" s="66" t="s">
        <v>65</v>
      </c>
      <c r="E34" s="17" t="s">
        <v>66</v>
      </c>
      <c r="F34" s="57">
        <v>2895.2</v>
      </c>
      <c r="G34" s="23" t="s">
        <v>46</v>
      </c>
      <c r="H34" s="320"/>
      <c r="I34" s="23" t="s">
        <v>64</v>
      </c>
      <c r="J34" s="23" t="s">
        <v>67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25"/>
      <c r="X34" s="25"/>
      <c r="Y34" s="25" t="s">
        <v>21</v>
      </c>
      <c r="Z34" s="25" t="s">
        <v>21</v>
      </c>
      <c r="AA34" s="25"/>
    </row>
    <row r="35" spans="1:27" s="26" customFormat="1" ht="126" customHeight="1" x14ac:dyDescent="0.25">
      <c r="A35" s="314"/>
      <c r="B35" s="315"/>
      <c r="C35" s="317"/>
      <c r="D35" s="65" t="s">
        <v>68</v>
      </c>
      <c r="E35" s="17" t="s">
        <v>69</v>
      </c>
      <c r="F35" s="57">
        <v>686.56</v>
      </c>
      <c r="G35" s="23" t="s">
        <v>46</v>
      </c>
      <c r="H35" s="320"/>
      <c r="I35" s="23" t="s">
        <v>70</v>
      </c>
      <c r="J35" s="23" t="s">
        <v>53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25"/>
      <c r="X35" s="25"/>
      <c r="Y35" s="25"/>
      <c r="Z35" s="25"/>
      <c r="AA35" s="25" t="s">
        <v>21</v>
      </c>
    </row>
    <row r="36" spans="1:27" s="28" customFormat="1" ht="92.25" customHeight="1" x14ac:dyDescent="0.2">
      <c r="A36" s="314"/>
      <c r="B36" s="315"/>
      <c r="C36" s="317"/>
      <c r="D36" s="65" t="s">
        <v>73</v>
      </c>
      <c r="E36" s="17" t="s">
        <v>51</v>
      </c>
      <c r="F36" s="57">
        <v>41586.9</v>
      </c>
      <c r="G36" s="23" t="s">
        <v>46</v>
      </c>
      <c r="H36" s="320"/>
      <c r="I36" s="23" t="s">
        <v>76</v>
      </c>
      <c r="J36" s="23" t="s">
        <v>32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7"/>
      <c r="X36" s="25" t="s">
        <v>2</v>
      </c>
      <c r="Y36" s="25" t="s">
        <v>2</v>
      </c>
      <c r="Z36" s="27"/>
      <c r="AA36" s="27"/>
    </row>
    <row r="37" spans="1:27" s="30" customFormat="1" ht="90" customHeight="1" x14ac:dyDescent="0.2">
      <c r="A37" s="314"/>
      <c r="B37" s="315"/>
      <c r="C37" s="317"/>
      <c r="D37" s="66" t="s">
        <v>74</v>
      </c>
      <c r="E37" s="17" t="s">
        <v>120</v>
      </c>
      <c r="F37" s="58">
        <v>67500</v>
      </c>
      <c r="G37" s="23" t="s">
        <v>75</v>
      </c>
      <c r="H37" s="320"/>
      <c r="I37" s="23" t="s">
        <v>76</v>
      </c>
      <c r="J37" s="23" t="s">
        <v>32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9"/>
      <c r="X37" s="29" t="s">
        <v>21</v>
      </c>
      <c r="Y37" s="29" t="s">
        <v>21</v>
      </c>
      <c r="Z37" s="29" t="s">
        <v>21</v>
      </c>
      <c r="AA37" s="29" t="s">
        <v>21</v>
      </c>
    </row>
    <row r="38" spans="1:27" s="28" customFormat="1" ht="90" customHeight="1" x14ac:dyDescent="0.2">
      <c r="A38" s="314"/>
      <c r="B38" s="315"/>
      <c r="C38" s="317"/>
      <c r="D38" s="65" t="s">
        <v>77</v>
      </c>
      <c r="E38" s="17" t="s">
        <v>51</v>
      </c>
      <c r="F38" s="57">
        <v>20000</v>
      </c>
      <c r="G38" s="23" t="s">
        <v>46</v>
      </c>
      <c r="H38" s="320"/>
      <c r="I38" s="23" t="s">
        <v>76</v>
      </c>
      <c r="J38" s="23" t="s">
        <v>32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27"/>
      <c r="X38" s="27" t="s">
        <v>21</v>
      </c>
      <c r="Y38" s="27" t="s">
        <v>21</v>
      </c>
      <c r="Z38" s="27"/>
      <c r="AA38" s="27"/>
    </row>
    <row r="39" spans="1:27" s="28" customFormat="1" ht="110.25" customHeight="1" x14ac:dyDescent="0.2">
      <c r="A39" s="314"/>
      <c r="B39" s="315"/>
      <c r="C39" s="317"/>
      <c r="D39" s="65" t="s">
        <v>78</v>
      </c>
      <c r="E39" s="17" t="s">
        <v>79</v>
      </c>
      <c r="F39" s="57">
        <v>6500</v>
      </c>
      <c r="G39" s="23" t="s">
        <v>46</v>
      </c>
      <c r="H39" s="320"/>
      <c r="I39" s="23" t="s">
        <v>80</v>
      </c>
      <c r="J39" s="23" t="s">
        <v>81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7"/>
      <c r="X39" s="27"/>
      <c r="Y39" s="27" t="s">
        <v>21</v>
      </c>
      <c r="Z39" s="27" t="s">
        <v>21</v>
      </c>
      <c r="AA39" s="27" t="s">
        <v>21</v>
      </c>
    </row>
    <row r="40" spans="1:27" s="26" customFormat="1" ht="120.75" customHeight="1" x14ac:dyDescent="0.25">
      <c r="A40" s="314"/>
      <c r="B40" s="315"/>
      <c r="C40" s="317"/>
      <c r="D40" s="65" t="s">
        <v>82</v>
      </c>
      <c r="E40" s="17" t="s">
        <v>83</v>
      </c>
      <c r="F40" s="57">
        <v>1422.4</v>
      </c>
      <c r="G40" s="23" t="s">
        <v>46</v>
      </c>
      <c r="H40" s="320"/>
      <c r="I40" s="23" t="s">
        <v>84</v>
      </c>
      <c r="J40" s="23" t="s">
        <v>53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25"/>
      <c r="X40" s="25"/>
      <c r="Y40" s="31" t="s">
        <v>2</v>
      </c>
      <c r="Z40" s="32"/>
      <c r="AA40" s="25"/>
    </row>
    <row r="41" spans="1:27" s="26" customFormat="1" ht="120.75" customHeight="1" x14ac:dyDescent="0.25">
      <c r="A41" s="314"/>
      <c r="B41" s="315"/>
      <c r="C41" s="317"/>
      <c r="D41" s="65" t="s">
        <v>85</v>
      </c>
      <c r="E41" s="17" t="s">
        <v>51</v>
      </c>
      <c r="F41" s="57">
        <v>1232</v>
      </c>
      <c r="G41" s="23" t="s">
        <v>46</v>
      </c>
      <c r="H41" s="320"/>
      <c r="I41" s="23" t="s">
        <v>86</v>
      </c>
      <c r="J41" s="23" t="s">
        <v>53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25"/>
      <c r="X41" s="25"/>
      <c r="Y41" s="31"/>
      <c r="Z41" s="32" t="s">
        <v>21</v>
      </c>
      <c r="AA41" s="25"/>
    </row>
    <row r="42" spans="1:27" s="26" customFormat="1" ht="120.75" customHeight="1" x14ac:dyDescent="0.25">
      <c r="A42" s="314"/>
      <c r="B42" s="315"/>
      <c r="C42" s="317"/>
      <c r="D42" s="65" t="s">
        <v>87</v>
      </c>
      <c r="E42" s="17" t="s">
        <v>51</v>
      </c>
      <c r="F42" s="57">
        <v>2329.6</v>
      </c>
      <c r="G42" s="23" t="s">
        <v>46</v>
      </c>
      <c r="H42" s="320"/>
      <c r="I42" s="23" t="s">
        <v>84</v>
      </c>
      <c r="J42" s="23" t="s">
        <v>53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25"/>
      <c r="X42" s="25"/>
      <c r="Y42" s="31"/>
      <c r="Z42" s="32" t="s">
        <v>21</v>
      </c>
      <c r="AA42" s="25"/>
    </row>
    <row r="43" spans="1:27" s="26" customFormat="1" ht="120.75" customHeight="1" x14ac:dyDescent="0.25">
      <c r="A43" s="314"/>
      <c r="B43" s="315"/>
      <c r="C43" s="317"/>
      <c r="D43" s="65" t="s">
        <v>88</v>
      </c>
      <c r="E43" s="17" t="s">
        <v>51</v>
      </c>
      <c r="F43" s="57">
        <v>5000</v>
      </c>
      <c r="G43" s="23" t="s">
        <v>46</v>
      </c>
      <c r="H43" s="320"/>
      <c r="I43" s="23" t="s">
        <v>89</v>
      </c>
      <c r="J43" s="23" t="s">
        <v>32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25"/>
      <c r="X43" s="25"/>
      <c r="Y43" s="31"/>
      <c r="Z43" s="32"/>
      <c r="AA43" s="25" t="s">
        <v>21</v>
      </c>
    </row>
    <row r="44" spans="1:27" s="26" customFormat="1" ht="120.75" customHeight="1" x14ac:dyDescent="0.25">
      <c r="A44" s="314"/>
      <c r="B44" s="315"/>
      <c r="C44" s="317"/>
      <c r="D44" s="65" t="s">
        <v>90</v>
      </c>
      <c r="E44" s="17" t="s">
        <v>91</v>
      </c>
      <c r="F44" s="57">
        <v>5500</v>
      </c>
      <c r="G44" s="23" t="s">
        <v>46</v>
      </c>
      <c r="H44" s="320"/>
      <c r="I44" s="23" t="s">
        <v>84</v>
      </c>
      <c r="J44" s="23" t="s">
        <v>53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25"/>
      <c r="X44" s="25"/>
      <c r="Y44" s="31"/>
      <c r="Z44" s="32" t="s">
        <v>21</v>
      </c>
      <c r="AA44" s="25"/>
    </row>
    <row r="45" spans="1:27" s="26" customFormat="1" ht="120.75" customHeight="1" x14ac:dyDescent="0.25">
      <c r="A45" s="314"/>
      <c r="B45" s="315"/>
      <c r="C45" s="317"/>
      <c r="D45" s="65" t="s">
        <v>116</v>
      </c>
      <c r="E45" s="17" t="s">
        <v>117</v>
      </c>
      <c r="F45" s="57">
        <v>22109.9</v>
      </c>
      <c r="G45" s="23" t="s">
        <v>46</v>
      </c>
      <c r="H45" s="320"/>
      <c r="I45" s="23" t="s">
        <v>118</v>
      </c>
      <c r="J45" s="23" t="s">
        <v>119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25"/>
      <c r="X45" s="25" t="s">
        <v>2</v>
      </c>
      <c r="Y45" s="31" t="s">
        <v>2</v>
      </c>
      <c r="Z45" s="32" t="s">
        <v>2</v>
      </c>
      <c r="AA45" s="25" t="s">
        <v>2</v>
      </c>
    </row>
    <row r="46" spans="1:27" s="26" customFormat="1" ht="120.75" customHeight="1" x14ac:dyDescent="0.25">
      <c r="A46" s="307"/>
      <c r="B46" s="66"/>
      <c r="C46" s="318"/>
      <c r="D46" s="84" t="s">
        <v>126</v>
      </c>
      <c r="E46" s="17"/>
      <c r="F46" s="57">
        <v>39561.96</v>
      </c>
      <c r="G46" s="23" t="s">
        <v>46</v>
      </c>
      <c r="H46" s="321"/>
      <c r="I46" s="23" t="s">
        <v>127</v>
      </c>
      <c r="J46" s="23" t="s">
        <v>128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25"/>
      <c r="X46" s="25" t="s">
        <v>21</v>
      </c>
      <c r="Y46" s="31" t="s">
        <v>21</v>
      </c>
      <c r="Z46" s="32" t="s">
        <v>21</v>
      </c>
      <c r="AA46" s="25" t="s">
        <v>21</v>
      </c>
    </row>
    <row r="47" spans="1:27" s="26" customFormat="1" ht="120.75" customHeight="1" x14ac:dyDescent="0.25">
      <c r="A47" s="37" t="s">
        <v>96</v>
      </c>
      <c r="B47" s="65" t="s">
        <v>30</v>
      </c>
      <c r="C47" s="65" t="s">
        <v>95</v>
      </c>
      <c r="D47" s="66" t="s">
        <v>93</v>
      </c>
      <c r="E47" s="17" t="s">
        <v>94</v>
      </c>
      <c r="F47" s="57">
        <v>800</v>
      </c>
      <c r="G47" s="23" t="s">
        <v>46</v>
      </c>
      <c r="H47" s="47" t="s">
        <v>97</v>
      </c>
      <c r="I47" s="23" t="s">
        <v>84</v>
      </c>
      <c r="J47" s="23" t="s">
        <v>53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25"/>
      <c r="X47" s="25"/>
      <c r="Y47" s="31"/>
      <c r="Z47" s="32"/>
      <c r="AA47" s="25" t="s">
        <v>2</v>
      </c>
    </row>
    <row r="48" spans="1:27" s="26" customFormat="1" ht="186" customHeight="1" x14ac:dyDescent="0.25">
      <c r="A48" s="37" t="s">
        <v>102</v>
      </c>
      <c r="B48" s="66" t="s">
        <v>99</v>
      </c>
      <c r="C48" s="65" t="s">
        <v>43</v>
      </c>
      <c r="D48" s="66" t="s">
        <v>98</v>
      </c>
      <c r="E48" s="17" t="s">
        <v>100</v>
      </c>
      <c r="F48" s="57">
        <v>2000</v>
      </c>
      <c r="G48" s="23" t="s">
        <v>46</v>
      </c>
      <c r="H48" s="48" t="s">
        <v>101</v>
      </c>
      <c r="I48" s="23" t="s">
        <v>84</v>
      </c>
      <c r="J48" s="23" t="s">
        <v>67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25"/>
      <c r="X48" s="25"/>
      <c r="Y48" s="31"/>
      <c r="Z48" s="32" t="s">
        <v>21</v>
      </c>
      <c r="AA48" s="25" t="s">
        <v>21</v>
      </c>
    </row>
    <row r="49" spans="1:27" s="26" customFormat="1" ht="186" customHeight="1" x14ac:dyDescent="0.25">
      <c r="A49" s="37" t="s">
        <v>109</v>
      </c>
      <c r="B49" s="65" t="s">
        <v>27</v>
      </c>
      <c r="C49" s="65" t="s">
        <v>104</v>
      </c>
      <c r="D49" s="65" t="s">
        <v>103</v>
      </c>
      <c r="E49" s="17" t="s">
        <v>105</v>
      </c>
      <c r="F49" s="57">
        <v>700</v>
      </c>
      <c r="G49" s="23" t="s">
        <v>46</v>
      </c>
      <c r="H49" s="48" t="s">
        <v>106</v>
      </c>
      <c r="I49" s="23" t="s">
        <v>107</v>
      </c>
      <c r="J49" s="23" t="s">
        <v>108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25"/>
      <c r="X49" s="25"/>
      <c r="Y49" s="31"/>
      <c r="Z49" s="32"/>
      <c r="AA49" s="25" t="s">
        <v>21</v>
      </c>
    </row>
    <row r="50" spans="1:27" s="26" customFormat="1" ht="125.25" customHeight="1" x14ac:dyDescent="0.25">
      <c r="A50" s="306" t="s">
        <v>115</v>
      </c>
      <c r="B50" s="308" t="s">
        <v>112</v>
      </c>
      <c r="C50" s="310" t="s">
        <v>111</v>
      </c>
      <c r="D50" s="65" t="s">
        <v>110</v>
      </c>
      <c r="E50" s="17" t="s">
        <v>51</v>
      </c>
      <c r="F50" s="57">
        <v>5052.04</v>
      </c>
      <c r="G50" s="23" t="s">
        <v>113</v>
      </c>
      <c r="H50" s="47" t="s">
        <v>114</v>
      </c>
      <c r="I50" s="23" t="s">
        <v>107</v>
      </c>
      <c r="J50" s="23" t="s">
        <v>32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25"/>
      <c r="X50" s="25"/>
      <c r="Y50" s="31" t="s">
        <v>21</v>
      </c>
      <c r="Z50" s="32"/>
      <c r="AA50" s="25"/>
    </row>
    <row r="51" spans="1:27" s="28" customFormat="1" ht="125.25" customHeight="1" x14ac:dyDescent="0.2">
      <c r="A51" s="307"/>
      <c r="B51" s="309"/>
      <c r="C51" s="311"/>
      <c r="D51" s="85" t="s">
        <v>122</v>
      </c>
      <c r="E51" s="17" t="s">
        <v>123</v>
      </c>
      <c r="F51" s="57">
        <v>32541.87</v>
      </c>
      <c r="G51" s="23" t="s">
        <v>46</v>
      </c>
      <c r="H51" s="85" t="s">
        <v>114</v>
      </c>
      <c r="I51" s="23" t="s">
        <v>124</v>
      </c>
      <c r="J51" s="23" t="s">
        <v>125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7"/>
      <c r="X51" s="27" t="s">
        <v>21</v>
      </c>
      <c r="Y51" s="86" t="s">
        <v>21</v>
      </c>
      <c r="Z51" s="87" t="s">
        <v>21</v>
      </c>
      <c r="AA51" s="27" t="s">
        <v>21</v>
      </c>
    </row>
    <row r="52" spans="1:27" s="26" customFormat="1" ht="18" x14ac:dyDescent="0.25">
      <c r="A52" s="312" t="s">
        <v>0</v>
      </c>
      <c r="B52" s="312"/>
      <c r="C52" s="312"/>
      <c r="D52" s="312"/>
      <c r="E52" s="36"/>
      <c r="F52" s="59">
        <f>SUM(F27:F51)</f>
        <v>305942.18999999994</v>
      </c>
      <c r="G52" s="19"/>
      <c r="H52" s="49"/>
      <c r="I52" s="19"/>
      <c r="J52" s="23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33"/>
      <c r="X52" s="33"/>
      <c r="Y52" s="34"/>
      <c r="Z52" s="35"/>
      <c r="AA52" s="33"/>
    </row>
    <row r="53" spans="1:27" s="26" customFormat="1" ht="18" x14ac:dyDescent="0.25">
      <c r="A53" s="72"/>
      <c r="B53" s="72"/>
      <c r="C53" s="72"/>
      <c r="D53" s="72"/>
      <c r="E53" s="72"/>
      <c r="F53" s="73"/>
      <c r="G53" s="74"/>
      <c r="H53" s="75"/>
      <c r="I53" s="74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8"/>
      <c r="X53" s="78"/>
      <c r="Y53" s="79"/>
      <c r="Z53" s="80"/>
      <c r="AA53" s="78"/>
    </row>
    <row r="54" spans="1:27" s="26" customFormat="1" ht="18" x14ac:dyDescent="0.25">
      <c r="A54" s="72"/>
      <c r="B54" s="72"/>
      <c r="C54" s="72"/>
      <c r="D54" s="72"/>
      <c r="E54" s="72"/>
      <c r="F54" s="73"/>
      <c r="G54" s="74"/>
      <c r="H54" s="75"/>
      <c r="I54" s="74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8"/>
      <c r="X54" s="78"/>
      <c r="Y54" s="79"/>
      <c r="Z54" s="80"/>
      <c r="AA54" s="78"/>
    </row>
    <row r="55" spans="1:27" s="26" customFormat="1" ht="18" x14ac:dyDescent="0.25">
      <c r="A55" s="72"/>
      <c r="B55" s="72"/>
      <c r="C55" s="72"/>
      <c r="D55" s="72"/>
      <c r="E55" s="72"/>
      <c r="F55" s="73"/>
      <c r="G55" s="74"/>
      <c r="H55" s="75"/>
      <c r="I55" s="74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  <c r="X55" s="78"/>
      <c r="Y55" s="79"/>
      <c r="Z55" s="80"/>
      <c r="AA55" s="78"/>
    </row>
    <row r="56" spans="1:27" s="26" customFormat="1" ht="18" x14ac:dyDescent="0.25">
      <c r="A56" s="72"/>
      <c r="B56" s="72"/>
      <c r="C56" s="72"/>
      <c r="D56" s="72"/>
      <c r="E56" s="72"/>
      <c r="F56" s="73"/>
      <c r="G56" s="74"/>
      <c r="H56" s="75"/>
      <c r="I56" s="74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8"/>
      <c r="X56" s="78"/>
      <c r="Y56" s="79"/>
      <c r="Z56" s="80"/>
      <c r="AA56" s="78"/>
    </row>
    <row r="57" spans="1:27" s="26" customFormat="1" ht="18" x14ac:dyDescent="0.25">
      <c r="A57" s="72"/>
      <c r="B57" s="72"/>
      <c r="C57" s="72"/>
      <c r="D57" s="72"/>
      <c r="E57" s="72"/>
      <c r="F57" s="73"/>
      <c r="G57" s="74"/>
      <c r="H57" s="75"/>
      <c r="I57" s="74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8"/>
      <c r="X57" s="78"/>
      <c r="Y57" s="79"/>
      <c r="Z57" s="80"/>
      <c r="AA57" s="78"/>
    </row>
    <row r="58" spans="1:27" s="26" customFormat="1" ht="18" x14ac:dyDescent="0.25">
      <c r="A58" s="72"/>
      <c r="B58" s="72"/>
      <c r="C58" s="72"/>
      <c r="D58" s="72"/>
      <c r="E58" s="72"/>
      <c r="F58" s="73"/>
      <c r="G58" s="74"/>
      <c r="H58" s="75"/>
      <c r="I58" s="74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8"/>
      <c r="X58" s="78"/>
      <c r="Y58" s="79"/>
      <c r="Z58" s="80"/>
      <c r="AA58" s="78"/>
    </row>
    <row r="59" spans="1:27" s="26" customFormat="1" ht="18" x14ac:dyDescent="0.25">
      <c r="A59" s="72"/>
      <c r="B59" s="72"/>
      <c r="C59" s="72"/>
      <c r="D59" s="72"/>
      <c r="E59" s="72"/>
      <c r="F59" s="73"/>
      <c r="G59" s="74"/>
      <c r="H59" s="75"/>
      <c r="I59" s="74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8"/>
      <c r="X59" s="78"/>
      <c r="Y59" s="79"/>
      <c r="Z59" s="80"/>
      <c r="AA59" s="78"/>
    </row>
    <row r="60" spans="1:27" s="26" customFormat="1" ht="18" x14ac:dyDescent="0.25">
      <c r="A60" s="72"/>
      <c r="B60" s="72"/>
      <c r="C60" s="72"/>
      <c r="D60" s="72"/>
      <c r="E60" s="72"/>
      <c r="F60" s="73"/>
      <c r="G60" s="74"/>
      <c r="H60" s="75"/>
      <c r="I60" s="74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/>
      <c r="X60" s="78"/>
      <c r="Y60" s="79"/>
      <c r="Z60" s="80"/>
      <c r="AA60" s="78"/>
    </row>
    <row r="61" spans="1:27" ht="15.75" x14ac:dyDescent="0.25">
      <c r="A61" s="10"/>
      <c r="B61" s="68"/>
      <c r="C61" s="68"/>
      <c r="D61" s="68"/>
      <c r="F61" s="61"/>
      <c r="H61" s="41"/>
      <c r="J61" s="68"/>
    </row>
    <row r="62" spans="1:27" ht="18" x14ac:dyDescent="0.25">
      <c r="A62" s="81" t="s">
        <v>1</v>
      </c>
      <c r="B62" s="67"/>
      <c r="C62" s="81" t="s">
        <v>35</v>
      </c>
      <c r="D62" s="67"/>
      <c r="E62" s="7"/>
      <c r="F62" s="60"/>
      <c r="G62" s="7"/>
      <c r="H62" s="50"/>
      <c r="I62" s="4"/>
      <c r="J62" s="6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8" x14ac:dyDescent="0.25">
      <c r="A63" s="4"/>
      <c r="B63" s="67"/>
      <c r="C63" s="67"/>
      <c r="D63" s="67"/>
      <c r="E63" s="7"/>
      <c r="F63" s="60"/>
      <c r="G63" s="7"/>
      <c r="H63" s="50"/>
      <c r="I63" s="4"/>
      <c r="J63" s="6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8" x14ac:dyDescent="0.25">
      <c r="A64" s="4"/>
      <c r="B64" s="67"/>
      <c r="C64" s="67"/>
      <c r="D64" s="67"/>
      <c r="E64" s="7"/>
      <c r="F64" s="60"/>
      <c r="G64" s="7"/>
      <c r="H64" s="50"/>
      <c r="I64" s="4"/>
      <c r="J64" s="6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8" x14ac:dyDescent="0.25">
      <c r="A65" s="4"/>
      <c r="B65" s="67"/>
      <c r="C65" s="67"/>
      <c r="D65" s="67"/>
      <c r="E65" s="7"/>
      <c r="F65" s="60"/>
      <c r="G65" s="7"/>
      <c r="H65" s="50"/>
      <c r="I65" s="4"/>
      <c r="J65" s="6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8" x14ac:dyDescent="0.25">
      <c r="A66" s="4"/>
      <c r="B66" s="67"/>
      <c r="C66" s="67"/>
      <c r="D66" s="67"/>
      <c r="E66" s="7"/>
      <c r="F66" s="60"/>
      <c r="G66" s="7"/>
      <c r="H66" s="50"/>
      <c r="I66" s="4"/>
      <c r="J66" s="6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8" x14ac:dyDescent="0.25">
      <c r="A67" s="4"/>
      <c r="B67" s="67"/>
      <c r="C67" s="67"/>
      <c r="D67" s="67"/>
      <c r="E67" s="7"/>
      <c r="F67" s="60"/>
      <c r="G67" s="7"/>
      <c r="H67" s="50"/>
      <c r="I67" s="4"/>
      <c r="J67" s="6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8" x14ac:dyDescent="0.25">
      <c r="A68" s="4"/>
      <c r="B68" s="67"/>
      <c r="C68" s="67"/>
      <c r="D68" s="67"/>
      <c r="E68" s="7"/>
      <c r="F68" s="60"/>
      <c r="G68" s="7"/>
      <c r="H68" s="50"/>
      <c r="I68" s="4"/>
      <c r="J68" s="6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8" x14ac:dyDescent="0.25">
      <c r="A69" s="4"/>
      <c r="B69" s="67"/>
      <c r="C69" s="67"/>
      <c r="D69" s="67"/>
      <c r="E69" s="7"/>
      <c r="F69" s="60"/>
      <c r="G69" s="7"/>
      <c r="H69" s="50"/>
      <c r="I69" s="4"/>
      <c r="J69" s="6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8" x14ac:dyDescent="0.25">
      <c r="A70" s="4"/>
      <c r="B70" s="67"/>
      <c r="C70" s="67"/>
      <c r="D70" s="67"/>
      <c r="E70" s="7"/>
      <c r="F70" s="60"/>
      <c r="G70" s="7"/>
      <c r="H70" s="50"/>
      <c r="I70" s="4"/>
      <c r="J70" s="6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8" x14ac:dyDescent="0.25">
      <c r="A71" s="4"/>
      <c r="B71" s="67"/>
      <c r="C71" s="67"/>
      <c r="D71" s="67"/>
      <c r="E71" s="7"/>
      <c r="F71" s="60"/>
      <c r="G71" s="7"/>
      <c r="H71" s="50"/>
      <c r="I71" s="4"/>
      <c r="J71" s="6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8" x14ac:dyDescent="0.25">
      <c r="A72" s="4"/>
      <c r="B72" s="67"/>
      <c r="C72" s="67"/>
      <c r="D72" s="67"/>
      <c r="E72" s="7"/>
      <c r="F72" s="60"/>
      <c r="G72" s="7"/>
      <c r="H72" s="50"/>
      <c r="I72" s="4"/>
      <c r="J72" s="6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8" x14ac:dyDescent="0.25">
      <c r="A73" s="4"/>
      <c r="B73" s="67"/>
      <c r="C73" s="67"/>
      <c r="D73" s="67"/>
      <c r="E73" s="7"/>
      <c r="F73" s="60"/>
      <c r="G73" s="7"/>
      <c r="H73" s="50"/>
      <c r="I73" s="4"/>
      <c r="J73" s="6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8" x14ac:dyDescent="0.25">
      <c r="A74" s="4"/>
      <c r="B74" s="67"/>
      <c r="C74" s="67"/>
      <c r="D74" s="67"/>
      <c r="E74" s="7"/>
      <c r="F74" s="60"/>
      <c r="G74" s="7"/>
      <c r="H74" s="50"/>
      <c r="I74" s="4"/>
      <c r="J74" s="6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8" x14ac:dyDescent="0.25">
      <c r="A75" s="4"/>
      <c r="B75" s="67"/>
      <c r="C75" s="67"/>
      <c r="D75" s="67"/>
      <c r="E75" s="7"/>
      <c r="F75" s="60"/>
      <c r="G75" s="7"/>
      <c r="H75" s="50"/>
      <c r="I75" s="4"/>
      <c r="J75" s="6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20.25" x14ac:dyDescent="0.3">
      <c r="A76" s="6"/>
      <c r="B76" s="6"/>
      <c r="C76" s="6"/>
      <c r="D76" s="6"/>
      <c r="E76" s="6"/>
      <c r="F76" s="60"/>
      <c r="G76" s="7"/>
      <c r="H76" s="50"/>
      <c r="I76" s="4"/>
      <c r="J76" s="6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21" x14ac:dyDescent="0.35">
      <c r="A77" s="313" t="s">
        <v>38</v>
      </c>
      <c r="B77" s="313"/>
      <c r="C77" s="82"/>
      <c r="D77" s="313" t="s">
        <v>37</v>
      </c>
      <c r="E77" s="313"/>
      <c r="F77" s="60"/>
      <c r="G77" s="7"/>
      <c r="H77" s="50"/>
      <c r="I77" s="4"/>
      <c r="J77" s="6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21" x14ac:dyDescent="0.35">
      <c r="A78" s="303" t="s">
        <v>22</v>
      </c>
      <c r="B78" s="303"/>
      <c r="C78" s="82"/>
      <c r="D78" s="304" t="s">
        <v>23</v>
      </c>
      <c r="E78" s="304"/>
      <c r="F78" s="60"/>
      <c r="G78" s="7"/>
      <c r="H78" s="50"/>
      <c r="I78" s="4"/>
      <c r="J78" s="6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8" x14ac:dyDescent="0.25">
      <c r="A79" s="4"/>
      <c r="B79" s="67"/>
      <c r="C79" s="67"/>
      <c r="D79" s="67"/>
      <c r="E79" s="7"/>
      <c r="F79" s="60"/>
      <c r="G79" s="7"/>
      <c r="H79" s="50"/>
      <c r="I79" s="4"/>
      <c r="J79" s="6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8" x14ac:dyDescent="0.25">
      <c r="A80" s="4"/>
      <c r="B80" s="67"/>
      <c r="C80" s="67"/>
      <c r="D80" s="67"/>
      <c r="E80" s="7"/>
      <c r="F80" s="60"/>
      <c r="G80" s="7"/>
      <c r="H80" s="50"/>
      <c r="I80" s="4"/>
      <c r="J80" s="6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8" x14ac:dyDescent="0.25">
      <c r="A81" s="4"/>
      <c r="B81" s="67"/>
      <c r="C81" s="67"/>
      <c r="D81" s="67"/>
      <c r="E81" s="7"/>
      <c r="F81" s="60"/>
      <c r="G81" s="7"/>
      <c r="H81" s="50"/>
      <c r="I81" s="4"/>
      <c r="J81" s="6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8" x14ac:dyDescent="0.25">
      <c r="A82" s="16"/>
      <c r="B82" s="67"/>
      <c r="C82" s="67"/>
      <c r="D82" s="67"/>
      <c r="E82" s="7"/>
      <c r="F82" s="60"/>
      <c r="G82" s="7"/>
      <c r="H82" s="50"/>
      <c r="I82" s="4"/>
      <c r="J82" s="6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8" x14ac:dyDescent="0.25">
      <c r="A83" s="16"/>
      <c r="B83" s="67"/>
      <c r="C83" s="67"/>
      <c r="D83" s="67"/>
      <c r="E83" s="7"/>
      <c r="F83" s="60"/>
      <c r="G83" s="7"/>
      <c r="H83" s="50"/>
      <c r="I83" s="4"/>
      <c r="J83" s="6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8" x14ac:dyDescent="0.25">
      <c r="A84" s="4"/>
      <c r="B84" s="67"/>
      <c r="C84" s="67"/>
      <c r="D84" s="67"/>
      <c r="E84" s="7"/>
      <c r="F84" s="60"/>
      <c r="G84" s="7"/>
      <c r="H84" s="50"/>
      <c r="I84" s="4"/>
      <c r="J84" s="6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8" x14ac:dyDescent="0.25">
      <c r="A85" s="16"/>
      <c r="B85" s="67"/>
      <c r="C85" s="70"/>
      <c r="D85" s="67"/>
      <c r="E85" s="7"/>
      <c r="F85" s="60"/>
      <c r="G85" s="7"/>
      <c r="H85" s="50"/>
      <c r="I85" s="4"/>
      <c r="J85" s="6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8" x14ac:dyDescent="0.25">
      <c r="A86" s="4"/>
      <c r="B86" s="67"/>
      <c r="C86" s="67"/>
      <c r="D86" s="67"/>
      <c r="E86" s="7"/>
      <c r="F86" s="60"/>
      <c r="G86" s="7"/>
      <c r="H86" s="50"/>
      <c r="I86" s="4"/>
      <c r="J86" s="6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8" x14ac:dyDescent="0.25">
      <c r="A87" s="10"/>
      <c r="B87" s="67"/>
      <c r="C87" s="67"/>
      <c r="D87" s="68"/>
      <c r="E87" s="7"/>
      <c r="F87" s="60"/>
      <c r="G87" s="7"/>
      <c r="H87" s="50"/>
      <c r="I87" s="4"/>
      <c r="J87" s="6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8" x14ac:dyDescent="0.25">
      <c r="A88" s="10"/>
      <c r="B88" s="67"/>
      <c r="C88" s="67"/>
      <c r="D88" s="68"/>
      <c r="E88" s="8"/>
      <c r="F88" s="60"/>
      <c r="G88" s="7"/>
      <c r="H88" s="50"/>
      <c r="I88" s="4"/>
      <c r="J88" s="6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25.5" x14ac:dyDescent="0.35">
      <c r="A89" s="305" t="s">
        <v>39</v>
      </c>
      <c r="B89" s="305"/>
      <c r="C89" s="305"/>
      <c r="D89" s="67"/>
      <c r="E89" s="4"/>
      <c r="F89" s="60"/>
      <c r="G89" s="4"/>
      <c r="H89" s="50"/>
      <c r="I89" s="4"/>
      <c r="J89" s="6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x14ac:dyDescent="0.25">
      <c r="A90" s="4"/>
      <c r="B90" s="67"/>
      <c r="C90" s="67"/>
      <c r="D90" s="67"/>
      <c r="E90" s="4"/>
      <c r="F90" s="60"/>
      <c r="G90" s="4"/>
      <c r="H90" s="50"/>
      <c r="I90" s="4"/>
      <c r="J90" s="6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x14ac:dyDescent="0.25">
      <c r="A91" s="4"/>
      <c r="B91" s="67"/>
      <c r="C91" s="67"/>
      <c r="D91" s="67"/>
      <c r="E91" s="4"/>
      <c r="F91" s="60"/>
      <c r="G91" s="4"/>
      <c r="H91" s="50"/>
      <c r="I91" s="4"/>
      <c r="J91" s="6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x14ac:dyDescent="0.25">
      <c r="A92" s="4"/>
      <c r="B92" s="67"/>
      <c r="C92" s="67"/>
      <c r="D92" s="67"/>
      <c r="E92" s="4"/>
      <c r="F92" s="60"/>
      <c r="G92" s="4"/>
      <c r="H92" s="50"/>
      <c r="I92" s="4"/>
      <c r="J92" s="6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x14ac:dyDescent="0.25">
      <c r="A93" s="4"/>
      <c r="B93" s="67"/>
      <c r="C93" s="67"/>
      <c r="D93" s="67"/>
      <c r="E93" s="4"/>
      <c r="F93" s="60"/>
      <c r="G93" s="4"/>
      <c r="H93" s="50"/>
      <c r="I93" s="4"/>
      <c r="J93" s="6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x14ac:dyDescent="0.25">
      <c r="A94" s="4"/>
      <c r="B94" s="67"/>
      <c r="C94" s="67"/>
      <c r="D94" s="67"/>
      <c r="E94" s="4"/>
      <c r="F94" s="60"/>
      <c r="G94" s="4"/>
      <c r="H94" s="50"/>
      <c r="I94" s="4"/>
      <c r="J94" s="6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x14ac:dyDescent="0.25">
      <c r="A95" s="4"/>
      <c r="B95" s="67"/>
      <c r="C95" s="67"/>
      <c r="D95" s="67"/>
      <c r="E95" s="4"/>
      <c r="F95" s="60"/>
      <c r="G95" s="4"/>
      <c r="H95" s="50"/>
      <c r="I95" s="4"/>
      <c r="J95" s="6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</sheetData>
  <mergeCells count="24">
    <mergeCell ref="K26:AA26"/>
    <mergeCell ref="A78:B78"/>
    <mergeCell ref="D78:E78"/>
    <mergeCell ref="A89:C89"/>
    <mergeCell ref="A50:A51"/>
    <mergeCell ref="B50:B51"/>
    <mergeCell ref="C50:C51"/>
    <mergeCell ref="A52:D52"/>
    <mergeCell ref="A77:B77"/>
    <mergeCell ref="D77:E77"/>
    <mergeCell ref="A27:A46"/>
    <mergeCell ref="B27:B45"/>
    <mergeCell ref="C27:C46"/>
    <mergeCell ref="H27:H46"/>
    <mergeCell ref="A4:B4"/>
    <mergeCell ref="A5:F5"/>
    <mergeCell ref="A10:A11"/>
    <mergeCell ref="B10:C10"/>
    <mergeCell ref="B11:C11"/>
    <mergeCell ref="A12:C12"/>
    <mergeCell ref="A14:D17"/>
    <mergeCell ref="A19:D21"/>
    <mergeCell ref="A23:J23"/>
    <mergeCell ref="A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INVERSION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CompuSariato</dc:creator>
  <cp:lastModifiedBy>mayraerazo96@outlook.es</cp:lastModifiedBy>
  <cp:lastPrinted>2025-05-26T20:57:24Z</cp:lastPrinted>
  <dcterms:created xsi:type="dcterms:W3CDTF">2012-06-11T14:14:22Z</dcterms:created>
  <dcterms:modified xsi:type="dcterms:W3CDTF">2025-05-28T23:43:44Z</dcterms:modified>
</cp:coreProperties>
</file>